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9440" windowHeight="15600"/>
  </bookViews>
  <sheets>
    <sheet name="№2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1"/>
  <c r="I44"/>
  <c r="H44"/>
  <c r="G43"/>
  <c r="G42"/>
  <c r="G41"/>
  <c r="G40"/>
  <c r="G39"/>
  <c r="G44" s="1"/>
  <c r="K38"/>
  <c r="J38"/>
  <c r="I38"/>
  <c r="H38"/>
  <c r="G37"/>
  <c r="G36"/>
  <c r="G35"/>
  <c r="G34"/>
  <c r="G33"/>
  <c r="G32"/>
  <c r="G38" s="1"/>
  <c r="K31"/>
  <c r="J31"/>
  <c r="I31"/>
  <c r="H31"/>
  <c r="G30"/>
  <c r="G29"/>
  <c r="G28"/>
  <c r="G27"/>
  <c r="G26"/>
  <c r="G25"/>
  <c r="G31" s="1"/>
  <c r="K23"/>
  <c r="J23"/>
  <c r="I23"/>
  <c r="H23"/>
  <c r="K22"/>
  <c r="K45" s="1"/>
  <c r="J22"/>
  <c r="I22"/>
  <c r="H22"/>
  <c r="H45" s="1"/>
  <c r="G21"/>
  <c r="G20"/>
  <c r="G19"/>
  <c r="G18"/>
  <c r="G17"/>
  <c r="G16"/>
  <c r="G15"/>
  <c r="G14"/>
  <c r="G13"/>
  <c r="G12"/>
  <c r="G11"/>
  <c r="G23" s="1"/>
  <c r="G10"/>
  <c r="G22" s="1"/>
  <c r="J45" l="1"/>
  <c r="I45"/>
  <c r="G45"/>
  <c r="G24"/>
  <c r="H24"/>
  <c r="J24"/>
  <c r="I24"/>
  <c r="K24"/>
</calcChain>
</file>

<file path=xl/sharedStrings.xml><?xml version="1.0" encoding="utf-8"?>
<sst xmlns="http://schemas.openxmlformats.org/spreadsheetml/2006/main" count="71" uniqueCount="44">
  <si>
    <t xml:space="preserve"> </t>
  </si>
  <si>
    <t>Додаток 2</t>
  </si>
  <si>
    <t>до Регіональної програми підвищення енергоефективності закладів охорони здоров'я спільної власності територіальних громад сіл, селищ, міст області на 2024-2027 роки</t>
  </si>
  <si>
    <t>ЗАВДАННЯ І ЗАХОДИ РЕАЛІЗАЦІЇ ПРОГРАМИ</t>
  </si>
  <si>
    <t>№</t>
  </si>
  <si>
    <t xml:space="preserve">Завдання </t>
  </si>
  <si>
    <t xml:space="preserve">Зміст заходів </t>
  </si>
  <si>
    <t>Термін виконання</t>
  </si>
  <si>
    <t>Виконавці</t>
  </si>
  <si>
    <t>Джерела фінансування</t>
  </si>
  <si>
    <t>Всього</t>
  </si>
  <si>
    <t>Обсяги фінансування по роках, тис грн</t>
  </si>
  <si>
    <t>Очікуваний результат</t>
  </si>
  <si>
    <t xml:space="preserve">Впровадження заходів з енергозбереження у будівлях комунальних підприємств закладів охорони здоров'я </t>
  </si>
  <si>
    <t>Термореновація будівель Комунального  підприємства "Волинська обласна клінічна лікарня" Волинської обласної ради (с.Тарасове) (діагностичне відділення та лікувальний корпус)</t>
  </si>
  <si>
    <t>2024-2027</t>
  </si>
  <si>
    <t>Комунальне підприємство "Інформаційно-аналітичний центр "Волиньенергософт", комунальні підприємства-балансоутримувачі приміщень медичних закладів</t>
  </si>
  <si>
    <t>Кошти ЄІБ</t>
  </si>
  <si>
    <t>Кошти підприємства</t>
  </si>
  <si>
    <t>Термореновація будівель Комунального підприємства "Волинська обласна клінічна лікарня" Волинської обласної ради (терапевтичне відділення)</t>
  </si>
  <si>
    <t>Термореновація будівель Комунального підприємства "Волинське обласне територіальне медичне об'єднання захисту материнства і дитинства" Волинської обласної ради (головний корпус і поліклініка)</t>
  </si>
  <si>
    <t>Термореновація будівель Комунального  підприємства  "Волинський обласний госпіталь ветеранів війни" Волинської обласної ради</t>
  </si>
  <si>
    <t>Термореновація будівель Комунального  підприємства "Волинська обласна психіатрична лікарня м. Луцька" Волинської обласної ради</t>
  </si>
  <si>
    <t>Послуги з технічного нагляду</t>
  </si>
  <si>
    <t>Кошти КП ІАЦ "Волиньенергософт"</t>
  </si>
  <si>
    <t>Всього коштів ЄІБ</t>
  </si>
  <si>
    <t>Всього коштів підприємств</t>
  </si>
  <si>
    <t>Разом по роботах</t>
  </si>
  <si>
    <t>Виплата відсотків за користування вибраної та непогашеної частини коштів  позики</t>
  </si>
  <si>
    <t>Комунальне підприємство "Волинська обласна клінічна лікарня" Волинської обласної ради, с.Тарасове) (діагностичне відділення та лікувальний корпус)</t>
  </si>
  <si>
    <t xml:space="preserve">проведення своєчасних розрахунків за користування позикою </t>
  </si>
  <si>
    <t>Комунальне підприємство "Волинська обласна клінічна лікарня" Волинської обласної ради (терапевтичне відділення)</t>
  </si>
  <si>
    <t>Комунальне підприємство "Волинське обласне територіальне медичне об'єднання захисту материнства і дитинства" Волинської обласної ради</t>
  </si>
  <si>
    <t>Комунальне підприємство  "Волинський обласний госпіталь ветеранів війни" Волинської обласної ради</t>
  </si>
  <si>
    <t>Комунальне підприємство "Волинська обласна психіатрична лікарня м. Луцька" Волинської обласної ради</t>
  </si>
  <si>
    <t>Послуги технічного нагляду</t>
  </si>
  <si>
    <t xml:space="preserve">   Плата за надання частини коштів позики             </t>
  </si>
  <si>
    <t xml:space="preserve">Всього </t>
  </si>
  <si>
    <t>Забезпечення функціонування Групи реалізації проекту (технічний супровід)</t>
  </si>
  <si>
    <t>Комунальне підприємство "Волинська обласна клінічна лікарня" Волинської обласної ради (с.Тарасове) (діагностичне відділення та лікувальний корпус)</t>
  </si>
  <si>
    <t>Кошти   КП ІАЦ "Волиньенергософт", комунальних підприємств</t>
  </si>
  <si>
    <t>здійснення технічного сурпроводу проекту</t>
  </si>
  <si>
    <t>Всього  ГРП</t>
  </si>
  <si>
    <t>підвищення енергоефек-тивності 7 будівель закладів охорони здоров'я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</si>
</sst>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%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5" fontId="9" fillId="0" borderId="0" xfId="0" applyNumberFormat="1" applyFont="1"/>
    <xf numFmtId="0" fontId="9" fillId="0" borderId="0" xfId="0" applyFont="1"/>
    <xf numFmtId="10" fontId="9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4" fontId="2" fillId="0" borderId="0" xfId="0" applyNumberFormat="1" applyFont="1"/>
    <xf numFmtId="0" fontId="4" fillId="0" borderId="1" xfId="0" applyFont="1" applyBorder="1" applyAlignment="1">
      <alignment horizontal="center"/>
    </xf>
    <xf numFmtId="0" fontId="2" fillId="0" borderId="5" xfId="0" applyFont="1" applyBorder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/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2"/>
  <sheetViews>
    <sheetView tabSelected="1" workbookViewId="0">
      <selection activeCell="A3" sqref="A3"/>
    </sheetView>
  </sheetViews>
  <sheetFormatPr defaultColWidth="9.140625" defaultRowHeight="12.75"/>
  <cols>
    <col min="1" max="1" width="5.5703125" style="1" customWidth="1"/>
    <col min="2" max="2" width="14.5703125" style="2" customWidth="1"/>
    <col min="3" max="3" width="46.42578125" style="2" customWidth="1"/>
    <col min="4" max="4" width="9.85546875" style="2" customWidth="1"/>
    <col min="5" max="5" width="16.7109375" style="2" customWidth="1"/>
    <col min="6" max="6" width="18.85546875" style="2" customWidth="1"/>
    <col min="7" max="7" width="14.42578125" style="2" customWidth="1"/>
    <col min="8" max="8" width="12.5703125" style="2" customWidth="1"/>
    <col min="9" max="9" width="12.85546875" style="2" customWidth="1"/>
    <col min="10" max="10" width="13.42578125" style="2" customWidth="1"/>
    <col min="11" max="11" width="11.5703125" style="2" customWidth="1"/>
    <col min="12" max="12" width="11.7109375" style="2" customWidth="1"/>
    <col min="13" max="13" width="13.42578125" style="2" customWidth="1"/>
    <col min="14" max="16384" width="9.140625" style="2"/>
  </cols>
  <sheetData>
    <row r="1" spans="1:12" ht="18.75">
      <c r="J1" s="44" t="s">
        <v>0</v>
      </c>
      <c r="K1" s="44"/>
      <c r="L1" s="44"/>
    </row>
    <row r="2" spans="1:12" ht="15">
      <c r="J2" s="45" t="s">
        <v>1</v>
      </c>
      <c r="K2" s="46"/>
    </row>
    <row r="3" spans="1:12" ht="69" customHeight="1">
      <c r="J3" s="47" t="s">
        <v>2</v>
      </c>
      <c r="K3" s="48"/>
      <c r="L3" s="48"/>
    </row>
    <row r="5" spans="1:12" ht="15">
      <c r="A5" s="49" t="s">
        <v>3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2" ht="15">
      <c r="B6" s="45"/>
      <c r="C6" s="46"/>
      <c r="D6" s="46"/>
      <c r="E6" s="46"/>
      <c r="F6" s="46"/>
      <c r="G6" s="46"/>
      <c r="H6" s="46"/>
      <c r="I6" s="46"/>
      <c r="J6" s="46"/>
      <c r="K6" s="46"/>
    </row>
    <row r="7" spans="1:12" ht="15">
      <c r="A7" s="43" t="s">
        <v>4</v>
      </c>
      <c r="B7" s="43" t="s">
        <v>5</v>
      </c>
      <c r="C7" s="43" t="s">
        <v>6</v>
      </c>
      <c r="D7" s="43" t="s">
        <v>7</v>
      </c>
      <c r="E7" s="43" t="s">
        <v>8</v>
      </c>
      <c r="F7" s="33" t="s">
        <v>9</v>
      </c>
      <c r="G7" s="33" t="s">
        <v>10</v>
      </c>
      <c r="H7" s="39" t="s">
        <v>11</v>
      </c>
      <c r="I7" s="39"/>
      <c r="J7" s="39"/>
      <c r="K7" s="39"/>
      <c r="L7" s="33" t="s">
        <v>12</v>
      </c>
    </row>
    <row r="8" spans="1:12" ht="15">
      <c r="A8" s="43"/>
      <c r="B8" s="43"/>
      <c r="C8" s="43"/>
      <c r="D8" s="43"/>
      <c r="E8" s="43"/>
      <c r="F8" s="35"/>
      <c r="G8" s="38"/>
      <c r="H8" s="3">
        <v>2024</v>
      </c>
      <c r="I8" s="3">
        <v>2025</v>
      </c>
      <c r="J8" s="3">
        <v>2026</v>
      </c>
      <c r="K8" s="3">
        <v>2027</v>
      </c>
      <c r="L8" s="35"/>
    </row>
    <row r="9" spans="1:12" s="5" customFormat="1" ht="12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8</v>
      </c>
      <c r="H9" s="4">
        <v>9</v>
      </c>
      <c r="I9" s="4">
        <v>10</v>
      </c>
      <c r="J9" s="4">
        <v>11</v>
      </c>
      <c r="K9" s="4">
        <v>12</v>
      </c>
      <c r="L9" s="4">
        <v>13</v>
      </c>
    </row>
    <row r="10" spans="1:12" ht="20.25" customHeight="1">
      <c r="A10" s="39">
        <v>1</v>
      </c>
      <c r="B10" s="40" t="s">
        <v>13</v>
      </c>
      <c r="C10" s="36" t="s">
        <v>14</v>
      </c>
      <c r="D10" s="41" t="s">
        <v>15</v>
      </c>
      <c r="E10" s="36" t="s">
        <v>16</v>
      </c>
      <c r="F10" s="6" t="s">
        <v>17</v>
      </c>
      <c r="G10" s="7">
        <f>H10+I10+J10+K10</f>
        <v>142781.34</v>
      </c>
      <c r="H10" s="8">
        <v>42500</v>
      </c>
      <c r="I10" s="8">
        <v>55612.5</v>
      </c>
      <c r="J10" s="8">
        <v>44668.84</v>
      </c>
      <c r="K10" s="8">
        <v>0</v>
      </c>
      <c r="L10" s="33" t="s">
        <v>43</v>
      </c>
    </row>
    <row r="11" spans="1:12" ht="26.25" customHeight="1">
      <c r="A11" s="39"/>
      <c r="B11" s="40"/>
      <c r="C11" s="36"/>
      <c r="D11" s="42"/>
      <c r="E11" s="36"/>
      <c r="F11" s="6" t="s">
        <v>18</v>
      </c>
      <c r="G11" s="7">
        <f t="shared" ref="G11:G21" si="0">H11+I11+J11+K11</f>
        <v>28556.260000000002</v>
      </c>
      <c r="H11" s="8">
        <v>8500</v>
      </c>
      <c r="I11" s="8">
        <v>11122.5</v>
      </c>
      <c r="J11" s="8">
        <v>8933.76</v>
      </c>
      <c r="K11" s="8">
        <v>0</v>
      </c>
      <c r="L11" s="34"/>
    </row>
    <row r="12" spans="1:12" ht="15">
      <c r="A12" s="39"/>
      <c r="B12" s="40"/>
      <c r="C12" s="36" t="s">
        <v>19</v>
      </c>
      <c r="D12" s="42"/>
      <c r="E12" s="36"/>
      <c r="F12" s="6" t="s">
        <v>17</v>
      </c>
      <c r="G12" s="7">
        <f t="shared" si="0"/>
        <v>83227.41</v>
      </c>
      <c r="H12" s="8">
        <v>22000</v>
      </c>
      <c r="I12" s="8">
        <v>30516.7</v>
      </c>
      <c r="J12" s="8">
        <v>30710.71</v>
      </c>
      <c r="K12" s="8">
        <v>0</v>
      </c>
      <c r="L12" s="34"/>
    </row>
    <row r="13" spans="1:12" ht="28.35" customHeight="1">
      <c r="A13" s="39"/>
      <c r="B13" s="40"/>
      <c r="C13" s="36"/>
      <c r="D13" s="42"/>
      <c r="E13" s="36"/>
      <c r="F13" s="6" t="s">
        <v>18</v>
      </c>
      <c r="G13" s="7">
        <f t="shared" si="0"/>
        <v>16645.48</v>
      </c>
      <c r="H13" s="8">
        <v>4400</v>
      </c>
      <c r="I13" s="8">
        <v>6103.34</v>
      </c>
      <c r="J13" s="8">
        <v>6142.14</v>
      </c>
      <c r="K13" s="8">
        <v>0</v>
      </c>
      <c r="L13" s="34"/>
    </row>
    <row r="14" spans="1:12" ht="23.25" customHeight="1">
      <c r="A14" s="39"/>
      <c r="B14" s="40"/>
      <c r="C14" s="36" t="s">
        <v>20</v>
      </c>
      <c r="D14" s="42"/>
      <c r="E14" s="36"/>
      <c r="F14" s="6" t="s">
        <v>17</v>
      </c>
      <c r="G14" s="7">
        <f t="shared" si="0"/>
        <v>133598.41999999998</v>
      </c>
      <c r="H14" s="8">
        <v>1500</v>
      </c>
      <c r="I14" s="8">
        <v>44000</v>
      </c>
      <c r="J14" s="8">
        <v>88098.42</v>
      </c>
      <c r="K14" s="8">
        <v>0</v>
      </c>
      <c r="L14" s="34"/>
    </row>
    <row r="15" spans="1:12" ht="21.75" customHeight="1">
      <c r="A15" s="39"/>
      <c r="B15" s="40"/>
      <c r="C15" s="36"/>
      <c r="D15" s="42"/>
      <c r="E15" s="36"/>
      <c r="F15" s="6" t="s">
        <v>18</v>
      </c>
      <c r="G15" s="7">
        <f t="shared" si="0"/>
        <v>26719.68</v>
      </c>
      <c r="H15" s="8">
        <v>300</v>
      </c>
      <c r="I15" s="8">
        <v>8800</v>
      </c>
      <c r="J15" s="8">
        <v>17619.68</v>
      </c>
      <c r="K15" s="8">
        <v>0</v>
      </c>
      <c r="L15" s="34"/>
    </row>
    <row r="16" spans="1:12" ht="15">
      <c r="A16" s="39"/>
      <c r="B16" s="40"/>
      <c r="C16" s="36" t="s">
        <v>21</v>
      </c>
      <c r="D16" s="42"/>
      <c r="E16" s="36"/>
      <c r="F16" s="6" t="s">
        <v>17</v>
      </c>
      <c r="G16" s="7">
        <f t="shared" si="0"/>
        <v>96761.489999999991</v>
      </c>
      <c r="H16" s="8">
        <v>1400</v>
      </c>
      <c r="I16" s="8">
        <v>39250</v>
      </c>
      <c r="J16" s="8">
        <v>56111.49</v>
      </c>
      <c r="K16" s="8">
        <v>0</v>
      </c>
      <c r="L16" s="34"/>
    </row>
    <row r="17" spans="1:15" ht="23.45" customHeight="1">
      <c r="A17" s="39"/>
      <c r="B17" s="40"/>
      <c r="C17" s="36"/>
      <c r="D17" s="42"/>
      <c r="E17" s="36"/>
      <c r="F17" s="6" t="s">
        <v>18</v>
      </c>
      <c r="G17" s="7">
        <f t="shared" si="0"/>
        <v>19352.3</v>
      </c>
      <c r="H17" s="8">
        <v>280</v>
      </c>
      <c r="I17" s="8">
        <v>7850</v>
      </c>
      <c r="J17" s="8">
        <v>11222.3</v>
      </c>
      <c r="K17" s="8">
        <v>0</v>
      </c>
      <c r="L17" s="34"/>
    </row>
    <row r="18" spans="1:15" ht="15">
      <c r="A18" s="39"/>
      <c r="B18" s="40"/>
      <c r="C18" s="36" t="s">
        <v>22</v>
      </c>
      <c r="D18" s="42"/>
      <c r="E18" s="36"/>
      <c r="F18" s="6" t="s">
        <v>17</v>
      </c>
      <c r="G18" s="7">
        <f t="shared" si="0"/>
        <v>22184.120000000003</v>
      </c>
      <c r="H18" s="8">
        <v>1400</v>
      </c>
      <c r="I18" s="8">
        <v>11544.18</v>
      </c>
      <c r="J18" s="8">
        <v>9239.94</v>
      </c>
      <c r="K18" s="8">
        <v>0</v>
      </c>
      <c r="L18" s="34"/>
    </row>
    <row r="19" spans="1:15" ht="24" customHeight="1">
      <c r="A19" s="39"/>
      <c r="B19" s="40"/>
      <c r="C19" s="36"/>
      <c r="D19" s="42"/>
      <c r="E19" s="36"/>
      <c r="F19" s="6" t="s">
        <v>18</v>
      </c>
      <c r="G19" s="7">
        <f t="shared" si="0"/>
        <v>4436.83</v>
      </c>
      <c r="H19" s="8">
        <v>280</v>
      </c>
      <c r="I19" s="8">
        <v>2308.84</v>
      </c>
      <c r="J19" s="8">
        <v>1847.99</v>
      </c>
      <c r="K19" s="8">
        <v>0</v>
      </c>
      <c r="L19" s="34"/>
    </row>
    <row r="20" spans="1:15" ht="15">
      <c r="A20" s="39"/>
      <c r="B20" s="40"/>
      <c r="C20" s="6" t="s">
        <v>23</v>
      </c>
      <c r="D20" s="42"/>
      <c r="E20" s="36"/>
      <c r="F20" s="6" t="s">
        <v>17</v>
      </c>
      <c r="G20" s="7">
        <f t="shared" si="0"/>
        <v>32742</v>
      </c>
      <c r="H20" s="8">
        <v>6375</v>
      </c>
      <c r="I20" s="8">
        <v>9250</v>
      </c>
      <c r="J20" s="8">
        <v>10200</v>
      </c>
      <c r="K20" s="8">
        <v>6917</v>
      </c>
      <c r="L20" s="34"/>
    </row>
    <row r="21" spans="1:15" ht="23.25" customHeight="1">
      <c r="A21" s="39"/>
      <c r="B21" s="40"/>
      <c r="C21" s="6" t="s">
        <v>23</v>
      </c>
      <c r="D21" s="42"/>
      <c r="E21" s="36"/>
      <c r="F21" s="6" t="s">
        <v>24</v>
      </c>
      <c r="G21" s="7">
        <f t="shared" si="0"/>
        <v>6548.42</v>
      </c>
      <c r="H21" s="8">
        <v>1275</v>
      </c>
      <c r="I21" s="8">
        <v>1850</v>
      </c>
      <c r="J21" s="8">
        <v>2040</v>
      </c>
      <c r="K21" s="8">
        <v>1383.42</v>
      </c>
      <c r="L21" s="34"/>
      <c r="M21" s="9"/>
    </row>
    <row r="22" spans="1:15" ht="14.25" customHeight="1">
      <c r="A22" s="39"/>
      <c r="B22" s="40"/>
      <c r="C22" s="10" t="s">
        <v>25</v>
      </c>
      <c r="D22" s="42"/>
      <c r="E22" s="36"/>
      <c r="F22" s="6"/>
      <c r="G22" s="11">
        <f>G10+G12+G14+G16+G18+G20</f>
        <v>511294.77999999997</v>
      </c>
      <c r="H22" s="11">
        <f t="shared" ref="H22:K23" si="1">H10+H12+H14+H16+H18+H20</f>
        <v>75175</v>
      </c>
      <c r="I22" s="11">
        <f t="shared" si="1"/>
        <v>190173.38</v>
      </c>
      <c r="J22" s="11">
        <f t="shared" si="1"/>
        <v>239029.39999999997</v>
      </c>
      <c r="K22" s="11">
        <f>K10+K12+K14+K16+K18+K20</f>
        <v>6917</v>
      </c>
      <c r="L22" s="34"/>
    </row>
    <row r="23" spans="1:15" ht="15.75" customHeight="1">
      <c r="A23" s="39"/>
      <c r="B23" s="40"/>
      <c r="C23" s="10" t="s">
        <v>26</v>
      </c>
      <c r="D23" s="42"/>
      <c r="E23" s="36"/>
      <c r="F23" s="6"/>
      <c r="G23" s="11">
        <f>G11+G13+G15+G17+G19+G21</f>
        <v>102258.97000000002</v>
      </c>
      <c r="H23" s="11">
        <f t="shared" si="1"/>
        <v>15035</v>
      </c>
      <c r="I23" s="11">
        <f t="shared" si="1"/>
        <v>38034.679999999993</v>
      </c>
      <c r="J23" s="11">
        <f t="shared" si="1"/>
        <v>47805.87</v>
      </c>
      <c r="K23" s="11">
        <f t="shared" si="1"/>
        <v>1383.42</v>
      </c>
      <c r="L23" s="34"/>
      <c r="M23" s="12"/>
    </row>
    <row r="24" spans="1:15" ht="15">
      <c r="A24" s="26"/>
      <c r="B24" s="13"/>
      <c r="C24" s="10" t="s">
        <v>27</v>
      </c>
      <c r="D24" s="42"/>
      <c r="E24" s="6"/>
      <c r="F24" s="6"/>
      <c r="G24" s="11">
        <f>G22+G23</f>
        <v>613553.75</v>
      </c>
      <c r="H24" s="11">
        <f t="shared" ref="H24:K24" si="2">H22+H23</f>
        <v>90210</v>
      </c>
      <c r="I24" s="11">
        <f t="shared" si="2"/>
        <v>228208.06</v>
      </c>
      <c r="J24" s="11">
        <f t="shared" si="2"/>
        <v>286835.26999999996</v>
      </c>
      <c r="K24" s="11">
        <f t="shared" si="2"/>
        <v>8300.42</v>
      </c>
      <c r="L24" s="35"/>
    </row>
    <row r="25" spans="1:15" ht="36">
      <c r="A25" s="28">
        <v>2</v>
      </c>
      <c r="B25" s="37" t="s">
        <v>28</v>
      </c>
      <c r="C25" s="14" t="s">
        <v>29</v>
      </c>
      <c r="D25" s="42"/>
      <c r="E25" s="31" t="s">
        <v>16</v>
      </c>
      <c r="F25" s="31" t="s">
        <v>24</v>
      </c>
      <c r="G25" s="15">
        <f>H25+I25+J25+K25</f>
        <v>7723.37</v>
      </c>
      <c r="H25" s="8">
        <v>1279.67</v>
      </c>
      <c r="I25" s="8">
        <v>2144.5500000000002</v>
      </c>
      <c r="J25" s="8">
        <v>4299.1499999999996</v>
      </c>
      <c r="K25" s="8">
        <v>0</v>
      </c>
      <c r="L25" s="33" t="s">
        <v>30</v>
      </c>
    </row>
    <row r="26" spans="1:15" ht="29.25" customHeight="1">
      <c r="A26" s="28"/>
      <c r="B26" s="34"/>
      <c r="C26" s="6" t="s">
        <v>31</v>
      </c>
      <c r="D26" s="42"/>
      <c r="E26" s="31"/>
      <c r="F26" s="31"/>
      <c r="G26" s="15">
        <f t="shared" ref="G26:G30" si="3">H26+I26+J26+K26</f>
        <v>4754.7199999999993</v>
      </c>
      <c r="H26" s="8">
        <v>667.47</v>
      </c>
      <c r="I26" s="8">
        <v>1581.27</v>
      </c>
      <c r="J26" s="8">
        <v>2505.98</v>
      </c>
      <c r="K26" s="8">
        <v>0</v>
      </c>
      <c r="L26" s="34"/>
    </row>
    <row r="27" spans="1:15" ht="36">
      <c r="A27" s="28"/>
      <c r="B27" s="34"/>
      <c r="C27" s="6" t="s">
        <v>32</v>
      </c>
      <c r="D27" s="42"/>
      <c r="E27" s="31"/>
      <c r="F27" s="31"/>
      <c r="G27" s="15">
        <f t="shared" si="3"/>
        <v>5543.2049999999999</v>
      </c>
      <c r="H27" s="8">
        <v>1.4999999999999999E-2</v>
      </c>
      <c r="I27" s="8">
        <v>1520.55</v>
      </c>
      <c r="J27" s="8">
        <v>4022.64</v>
      </c>
      <c r="K27" s="8">
        <v>0</v>
      </c>
      <c r="L27" s="34"/>
    </row>
    <row r="28" spans="1:15" ht="24">
      <c r="A28" s="28"/>
      <c r="B28" s="34"/>
      <c r="C28" s="6" t="s">
        <v>33</v>
      </c>
      <c r="D28" s="42"/>
      <c r="E28" s="31"/>
      <c r="F28" s="31"/>
      <c r="G28" s="15">
        <f t="shared" si="3"/>
        <v>3580.9799999999996</v>
      </c>
      <c r="H28" s="8">
        <v>0.02</v>
      </c>
      <c r="I28" s="8">
        <v>667.47</v>
      </c>
      <c r="J28" s="8">
        <v>2913.49</v>
      </c>
      <c r="K28" s="8">
        <v>0</v>
      </c>
      <c r="L28" s="34"/>
    </row>
    <row r="29" spans="1:15" ht="24">
      <c r="A29" s="28"/>
      <c r="B29" s="34"/>
      <c r="C29" s="6" t="s">
        <v>34</v>
      </c>
      <c r="D29" s="42"/>
      <c r="E29" s="31"/>
      <c r="F29" s="31"/>
      <c r="G29" s="15">
        <f t="shared" si="3"/>
        <v>1001.95</v>
      </c>
      <c r="H29" s="8">
        <v>0.01</v>
      </c>
      <c r="I29" s="8">
        <v>333.98</v>
      </c>
      <c r="J29" s="8">
        <v>667.96</v>
      </c>
      <c r="K29" s="8">
        <v>0</v>
      </c>
      <c r="L29" s="34"/>
    </row>
    <row r="30" spans="1:15" ht="15">
      <c r="A30" s="28"/>
      <c r="B30" s="34"/>
      <c r="C30" s="6" t="s">
        <v>35</v>
      </c>
      <c r="D30" s="42"/>
      <c r="E30" s="31"/>
      <c r="F30" s="31"/>
      <c r="G30" s="15">
        <f t="shared" si="3"/>
        <v>969.42</v>
      </c>
      <c r="H30" s="8">
        <v>191.9</v>
      </c>
      <c r="I30" s="8">
        <v>278.5</v>
      </c>
      <c r="J30" s="8">
        <v>307.12</v>
      </c>
      <c r="K30" s="8">
        <v>191.9</v>
      </c>
      <c r="L30" s="34"/>
    </row>
    <row r="31" spans="1:15" ht="14.25" customHeight="1">
      <c r="A31" s="29"/>
      <c r="B31" s="35"/>
      <c r="C31" s="10" t="s">
        <v>10</v>
      </c>
      <c r="D31" s="42"/>
      <c r="E31" s="32"/>
      <c r="F31" s="32"/>
      <c r="G31" s="11">
        <f>G25+G26+G27+G28+G29+G30</f>
        <v>23573.644999999997</v>
      </c>
      <c r="H31" s="16">
        <f>SUM(H25:H30)</f>
        <v>2139.085</v>
      </c>
      <c r="I31" s="16">
        <f>SUM(I25:I30)</f>
        <v>6526.32</v>
      </c>
      <c r="J31" s="16">
        <f>SUM(J25:J30)</f>
        <v>14716.339999999998</v>
      </c>
      <c r="K31" s="16">
        <f>K25+K26+K27+K28+K29+K30</f>
        <v>191.9</v>
      </c>
      <c r="L31" s="34"/>
      <c r="M31" s="17"/>
      <c r="N31" s="18"/>
      <c r="O31" s="18"/>
    </row>
    <row r="32" spans="1:15" ht="36">
      <c r="A32" s="27">
        <v>3</v>
      </c>
      <c r="B32" s="34" t="s">
        <v>36</v>
      </c>
      <c r="C32" s="6" t="s">
        <v>29</v>
      </c>
      <c r="D32" s="42"/>
      <c r="E32" s="31" t="s">
        <v>16</v>
      </c>
      <c r="F32" s="31" t="s">
        <v>24</v>
      </c>
      <c r="G32" s="7">
        <f>SUM(H32:K32)</f>
        <v>25.65</v>
      </c>
      <c r="H32" s="8">
        <v>4.25</v>
      </c>
      <c r="I32" s="8">
        <v>7.1219999999999999</v>
      </c>
      <c r="J32" s="8">
        <v>14.278</v>
      </c>
      <c r="K32" s="8">
        <v>0</v>
      </c>
      <c r="L32" s="34"/>
    </row>
    <row r="33" spans="1:16" ht="27" customHeight="1">
      <c r="A33" s="28"/>
      <c r="B33" s="34"/>
      <c r="C33" s="6" t="s">
        <v>31</v>
      </c>
      <c r="D33" s="42"/>
      <c r="E33" s="31"/>
      <c r="F33" s="31"/>
      <c r="G33" s="7">
        <f t="shared" ref="G33:G37" si="4">SUM(H33:K33)</f>
        <v>15.792</v>
      </c>
      <c r="H33" s="8">
        <v>2.2170000000000001</v>
      </c>
      <c r="I33" s="8">
        <v>5.2519999999999998</v>
      </c>
      <c r="J33" s="8">
        <v>8.3230000000000004</v>
      </c>
      <c r="K33" s="8">
        <v>0</v>
      </c>
      <c r="L33" s="34"/>
    </row>
    <row r="34" spans="1:16" ht="36">
      <c r="A34" s="28"/>
      <c r="B34" s="34"/>
      <c r="C34" s="6" t="s">
        <v>32</v>
      </c>
      <c r="D34" s="42"/>
      <c r="E34" s="31"/>
      <c r="F34" s="31"/>
      <c r="G34" s="7">
        <f t="shared" si="4"/>
        <v>18.41</v>
      </c>
      <c r="H34" s="8">
        <v>0</v>
      </c>
      <c r="I34" s="8">
        <v>5.05</v>
      </c>
      <c r="J34" s="8">
        <v>13.36</v>
      </c>
      <c r="K34" s="8">
        <v>0</v>
      </c>
      <c r="L34" s="34"/>
    </row>
    <row r="35" spans="1:16" ht="24">
      <c r="A35" s="28"/>
      <c r="B35" s="34"/>
      <c r="C35" s="6" t="s">
        <v>33</v>
      </c>
      <c r="D35" s="42"/>
      <c r="E35" s="31"/>
      <c r="F35" s="31"/>
      <c r="G35" s="7">
        <f t="shared" si="4"/>
        <v>11.893000000000001</v>
      </c>
      <c r="H35" s="8">
        <v>0</v>
      </c>
      <c r="I35" s="8">
        <v>2.2170000000000001</v>
      </c>
      <c r="J35" s="8">
        <v>9.6760000000000002</v>
      </c>
      <c r="K35" s="8">
        <v>0</v>
      </c>
      <c r="L35" s="34"/>
    </row>
    <row r="36" spans="1:16" ht="24">
      <c r="A36" s="28"/>
      <c r="B36" s="34"/>
      <c r="C36" s="6" t="s">
        <v>34</v>
      </c>
      <c r="D36" s="42"/>
      <c r="E36" s="31"/>
      <c r="F36" s="31"/>
      <c r="G36" s="7">
        <f t="shared" si="4"/>
        <v>3.327</v>
      </c>
      <c r="H36" s="8">
        <v>0</v>
      </c>
      <c r="I36" s="8">
        <v>1.109</v>
      </c>
      <c r="J36" s="8">
        <v>2.218</v>
      </c>
      <c r="K36" s="8">
        <v>0</v>
      </c>
      <c r="L36" s="34"/>
    </row>
    <row r="37" spans="1:16" ht="15">
      <c r="A37" s="28"/>
      <c r="B37" s="34"/>
      <c r="C37" s="6" t="s">
        <v>35</v>
      </c>
      <c r="D37" s="42"/>
      <c r="E37" s="31"/>
      <c r="F37" s="31"/>
      <c r="G37" s="7">
        <f t="shared" si="4"/>
        <v>3.2189999999999999</v>
      </c>
      <c r="H37" s="8">
        <v>0.63700000000000001</v>
      </c>
      <c r="I37" s="8">
        <v>0.92500000000000004</v>
      </c>
      <c r="J37" s="8">
        <v>1.02</v>
      </c>
      <c r="K37" s="8">
        <v>0.63700000000000001</v>
      </c>
      <c r="L37" s="34"/>
    </row>
    <row r="38" spans="1:16" ht="15.75">
      <c r="A38" s="29"/>
      <c r="B38" s="35"/>
      <c r="C38" s="10" t="s">
        <v>37</v>
      </c>
      <c r="D38" s="42"/>
      <c r="E38" s="32"/>
      <c r="F38" s="32"/>
      <c r="G38" s="11">
        <f>G32+G33+G34+G35+G36+G37</f>
        <v>78.290999999999997</v>
      </c>
      <c r="H38" s="16">
        <f>SUM(H32:H37)</f>
        <v>7.104000000000001</v>
      </c>
      <c r="I38" s="16">
        <f>SUM(I32:I37)</f>
        <v>21.675000000000001</v>
      </c>
      <c r="J38" s="16">
        <f>SUM(J32:J37)</f>
        <v>48.875000000000007</v>
      </c>
      <c r="K38" s="16">
        <f>K32+K33+K34+K35+K36+K37</f>
        <v>0.63700000000000001</v>
      </c>
      <c r="L38" s="35"/>
      <c r="M38" s="19"/>
      <c r="N38" s="18"/>
    </row>
    <row r="39" spans="1:16" ht="36">
      <c r="A39" s="27">
        <v>4</v>
      </c>
      <c r="B39" s="30" t="s">
        <v>38</v>
      </c>
      <c r="C39" s="6" t="s">
        <v>39</v>
      </c>
      <c r="D39" s="42"/>
      <c r="E39" s="30" t="s">
        <v>16</v>
      </c>
      <c r="F39" s="30" t="s">
        <v>40</v>
      </c>
      <c r="G39" s="7">
        <f>H39+I39+J39+K39</f>
        <v>594</v>
      </c>
      <c r="H39" s="8">
        <v>198</v>
      </c>
      <c r="I39" s="8">
        <v>198</v>
      </c>
      <c r="J39" s="8">
        <v>198</v>
      </c>
      <c r="K39" s="8">
        <v>0</v>
      </c>
      <c r="L39" s="33" t="s">
        <v>41</v>
      </c>
    </row>
    <row r="40" spans="1:16" ht="36">
      <c r="A40" s="28"/>
      <c r="B40" s="31"/>
      <c r="C40" s="6" t="s">
        <v>31</v>
      </c>
      <c r="D40" s="42"/>
      <c r="E40" s="31"/>
      <c r="F40" s="31"/>
      <c r="G40" s="7">
        <f t="shared" ref="G40:G43" si="5">H40+I40+J40+K40</f>
        <v>540</v>
      </c>
      <c r="H40" s="8">
        <v>180</v>
      </c>
      <c r="I40" s="8">
        <v>180</v>
      </c>
      <c r="J40" s="8">
        <v>180</v>
      </c>
      <c r="K40" s="8">
        <v>0</v>
      </c>
      <c r="L40" s="34"/>
    </row>
    <row r="41" spans="1:16" ht="36">
      <c r="A41" s="28"/>
      <c r="B41" s="31"/>
      <c r="C41" s="6" t="s">
        <v>32</v>
      </c>
      <c r="D41" s="42"/>
      <c r="E41" s="31"/>
      <c r="F41" s="31"/>
      <c r="G41" s="7">
        <f t="shared" si="5"/>
        <v>576</v>
      </c>
      <c r="H41" s="8">
        <v>192</v>
      </c>
      <c r="I41" s="8">
        <v>192</v>
      </c>
      <c r="J41" s="8">
        <v>192</v>
      </c>
      <c r="K41" s="8">
        <v>0</v>
      </c>
      <c r="L41" s="34"/>
    </row>
    <row r="42" spans="1:16" ht="24">
      <c r="A42" s="28"/>
      <c r="B42" s="31"/>
      <c r="C42" s="6" t="s">
        <v>33</v>
      </c>
      <c r="D42" s="42"/>
      <c r="E42" s="31"/>
      <c r="F42" s="31"/>
      <c r="G42" s="7">
        <f t="shared" si="5"/>
        <v>540</v>
      </c>
      <c r="H42" s="8">
        <v>180</v>
      </c>
      <c r="I42" s="8">
        <v>180</v>
      </c>
      <c r="J42" s="8">
        <v>180</v>
      </c>
      <c r="K42" s="8">
        <v>0</v>
      </c>
      <c r="L42" s="34"/>
    </row>
    <row r="43" spans="1:16" ht="24">
      <c r="A43" s="28"/>
      <c r="B43" s="31"/>
      <c r="C43" s="6" t="s">
        <v>34</v>
      </c>
      <c r="D43" s="42"/>
      <c r="E43" s="31"/>
      <c r="F43" s="31"/>
      <c r="G43" s="7">
        <f t="shared" si="5"/>
        <v>294</v>
      </c>
      <c r="H43" s="8">
        <v>98</v>
      </c>
      <c r="I43" s="8">
        <v>98</v>
      </c>
      <c r="J43" s="8">
        <v>98</v>
      </c>
      <c r="K43" s="8">
        <v>0</v>
      </c>
      <c r="L43" s="34"/>
    </row>
    <row r="44" spans="1:16" ht="14.25" customHeight="1">
      <c r="A44" s="29"/>
      <c r="B44" s="32"/>
      <c r="C44" s="24" t="s">
        <v>42</v>
      </c>
      <c r="D44" s="38"/>
      <c r="E44" s="32"/>
      <c r="F44" s="14"/>
      <c r="G44" s="11">
        <f>G39+G40+G41+G42+G43</f>
        <v>2544</v>
      </c>
      <c r="H44" s="16">
        <f>H43+H42+H41+H40+H39</f>
        <v>848</v>
      </c>
      <c r="I44" s="16">
        <f>I43+I42+I41+I40+I39</f>
        <v>848</v>
      </c>
      <c r="J44" s="16">
        <f>J43+J42+J41+J40+J39</f>
        <v>848</v>
      </c>
      <c r="K44" s="16">
        <v>0</v>
      </c>
      <c r="L44" s="35"/>
    </row>
    <row r="45" spans="1:16">
      <c r="A45" s="20"/>
      <c r="B45" s="21"/>
      <c r="C45" s="24" t="s">
        <v>37</v>
      </c>
      <c r="D45" s="21"/>
      <c r="E45" s="21"/>
      <c r="F45" s="21"/>
      <c r="G45" s="22">
        <f>G22+G23+G31+G44+G38</f>
        <v>639749.68599999999</v>
      </c>
      <c r="H45" s="22">
        <f>H22+H23+H31+H44+H38</f>
        <v>93204.189000000013</v>
      </c>
      <c r="I45" s="22">
        <f>I22+I23+I31+I44+I38</f>
        <v>235604.05499999999</v>
      </c>
      <c r="J45" s="22">
        <f>J22+J23+J31+J44+J38</f>
        <v>302448.48499999999</v>
      </c>
      <c r="K45" s="22">
        <f>K22+K23+K31+K44+K38</f>
        <v>8492.9570000000003</v>
      </c>
      <c r="L45" s="21"/>
    </row>
    <row r="47" spans="1:16">
      <c r="C47" s="25"/>
      <c r="D47" s="25"/>
      <c r="E47" s="25"/>
      <c r="F47" s="25"/>
      <c r="G47" s="25"/>
      <c r="H47" s="25"/>
      <c r="I47" s="25"/>
      <c r="J47" s="25"/>
    </row>
    <row r="48" spans="1:16">
      <c r="G48" s="12"/>
      <c r="H48" s="12"/>
      <c r="I48" s="12"/>
      <c r="J48" s="12"/>
      <c r="K48" s="12"/>
      <c r="L48" s="12"/>
      <c r="M48" s="12"/>
      <c r="N48" s="12"/>
      <c r="O48" s="12"/>
      <c r="P48" s="12"/>
    </row>
    <row r="49" spans="7:16">
      <c r="G49" s="12"/>
      <c r="H49" s="12"/>
      <c r="I49" s="12"/>
      <c r="J49" s="12"/>
      <c r="K49" s="12"/>
      <c r="L49" s="12"/>
      <c r="M49" s="12"/>
      <c r="N49" s="12"/>
      <c r="O49" s="12"/>
      <c r="P49" s="12"/>
    </row>
    <row r="50" spans="7:16">
      <c r="G50" s="12"/>
      <c r="H50" s="12"/>
      <c r="I50" s="12"/>
      <c r="J50" s="12"/>
      <c r="K50" s="12"/>
    </row>
    <row r="51" spans="7:16">
      <c r="G51" s="23"/>
      <c r="H51" s="23"/>
      <c r="I51" s="23"/>
      <c r="J51" s="23"/>
      <c r="K51" s="23"/>
    </row>
    <row r="52" spans="7:16">
      <c r="G52" s="12"/>
    </row>
  </sheetData>
  <mergeCells count="38">
    <mergeCell ref="A32:A38"/>
    <mergeCell ref="J1:L1"/>
    <mergeCell ref="J2:K2"/>
    <mergeCell ref="J3:L3"/>
    <mergeCell ref="A5:K5"/>
    <mergeCell ref="B6:K6"/>
    <mergeCell ref="F7:F8"/>
    <mergeCell ref="G7:G8"/>
    <mergeCell ref="H7:K7"/>
    <mergeCell ref="L7:L8"/>
    <mergeCell ref="A10:A23"/>
    <mergeCell ref="B10:B23"/>
    <mergeCell ref="C10:C11"/>
    <mergeCell ref="D10:D44"/>
    <mergeCell ref="E10:E23"/>
    <mergeCell ref="L10:L24"/>
    <mergeCell ref="A7:A8"/>
    <mergeCell ref="B7:B8"/>
    <mergeCell ref="C7:C8"/>
    <mergeCell ref="D7:D8"/>
    <mergeCell ref="E7:E8"/>
    <mergeCell ref="C12:C13"/>
    <mergeCell ref="C14:C15"/>
    <mergeCell ref="C16:C17"/>
    <mergeCell ref="C18:C19"/>
    <mergeCell ref="A25:A31"/>
    <mergeCell ref="B25:B31"/>
    <mergeCell ref="E25:E31"/>
    <mergeCell ref="F25:F31"/>
    <mergeCell ref="L25:L38"/>
    <mergeCell ref="B32:B38"/>
    <mergeCell ref="E32:E38"/>
    <mergeCell ref="F32:F38"/>
    <mergeCell ref="A39:A44"/>
    <mergeCell ref="B39:B44"/>
    <mergeCell ref="E39:E44"/>
    <mergeCell ref="F39:F43"/>
    <mergeCell ref="L39:L44"/>
  </mergeCells>
  <pageMargins left="0.78740157480314965" right="0.78740157480314965" top="1.1811023622047245" bottom="0.39370078740157483" header="0" footer="0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VereshchakOM</cp:lastModifiedBy>
  <cp:lastPrinted>2024-05-28T07:45:31Z</cp:lastPrinted>
  <dcterms:created xsi:type="dcterms:W3CDTF">2015-06-05T18:19:34Z</dcterms:created>
  <dcterms:modified xsi:type="dcterms:W3CDTF">2024-05-28T07:46:03Z</dcterms:modified>
</cp:coreProperties>
</file>