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40" windowHeight="15600" activeTab="3"/>
  </bookViews>
  <sheets>
    <sheet name="№2а" sheetId="1" r:id="rId1"/>
    <sheet name="№2б" sheetId="2" r:id="rId2"/>
    <sheet name="№2в" sheetId="3" r:id="rId3"/>
    <sheet name="№3" sheetId="5" r:id="rId4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6" i="3"/>
  <c r="L36"/>
  <c r="K36"/>
  <c r="J36"/>
  <c r="I36"/>
  <c r="H36"/>
  <c r="G36"/>
  <c r="M35"/>
  <c r="L35"/>
  <c r="K35"/>
  <c r="J35"/>
  <c r="I35"/>
  <c r="H35"/>
  <c r="G35"/>
  <c r="M34"/>
  <c r="L34"/>
  <c r="K34"/>
  <c r="J34"/>
  <c r="I34"/>
  <c r="H34"/>
  <c r="G34"/>
  <c r="M33"/>
  <c r="L33"/>
  <c r="K33"/>
  <c r="J33"/>
  <c r="I33"/>
  <c r="H33"/>
  <c r="G33"/>
  <c r="L31"/>
  <c r="K31"/>
  <c r="J31"/>
  <c r="I31"/>
  <c r="H31"/>
  <c r="G31"/>
  <c r="L18"/>
  <c r="L32" s="1"/>
  <c r="K18"/>
  <c r="K32" s="1"/>
  <c r="J18"/>
  <c r="J32" s="1"/>
  <c r="I18"/>
  <c r="I32" s="1"/>
  <c r="H18"/>
  <c r="H32" s="1"/>
  <c r="G18"/>
  <c r="G32" s="1"/>
  <c r="L16"/>
  <c r="L30" s="1"/>
  <c r="K16"/>
  <c r="K30" s="1"/>
  <c r="J16"/>
  <c r="J30" s="1"/>
  <c r="I16"/>
  <c r="I30" s="1"/>
  <c r="H16"/>
  <c r="H30" s="1"/>
  <c r="G16"/>
  <c r="G30" s="1"/>
  <c r="M11"/>
  <c r="M32" s="1"/>
  <c r="L11"/>
  <c r="K11"/>
  <c r="J11"/>
  <c r="I11"/>
  <c r="H11"/>
  <c r="G11"/>
  <c r="M10"/>
  <c r="M31" s="1"/>
  <c r="L9"/>
  <c r="K9"/>
  <c r="J9"/>
  <c r="I9"/>
  <c r="H9"/>
  <c r="G9"/>
  <c r="N36" i="2"/>
  <c r="M36"/>
  <c r="L36"/>
  <c r="K36"/>
  <c r="J36"/>
  <c r="I36"/>
  <c r="H36"/>
  <c r="G36"/>
  <c r="N35"/>
  <c r="M35"/>
  <c r="L35"/>
  <c r="K35"/>
  <c r="J35"/>
  <c r="I35"/>
  <c r="H35"/>
  <c r="G35"/>
  <c r="N34"/>
  <c r="M34"/>
  <c r="L34"/>
  <c r="K34"/>
  <c r="J34"/>
  <c r="I34"/>
  <c r="H34"/>
  <c r="G34"/>
  <c r="N33"/>
  <c r="M33"/>
  <c r="L33"/>
  <c r="K33"/>
  <c r="J33"/>
  <c r="I33"/>
  <c r="H33"/>
  <c r="G33"/>
  <c r="N31"/>
  <c r="M31"/>
  <c r="L31"/>
  <c r="K31"/>
  <c r="J31"/>
  <c r="I31"/>
  <c r="H31"/>
  <c r="G31"/>
  <c r="N18"/>
  <c r="N32" s="1"/>
  <c r="M18"/>
  <c r="M32" s="1"/>
  <c r="L18"/>
  <c r="L32" s="1"/>
  <c r="K18"/>
  <c r="K32" s="1"/>
  <c r="J18"/>
  <c r="J32" s="1"/>
  <c r="I18"/>
  <c r="I32" s="1"/>
  <c r="H18"/>
  <c r="H32" s="1"/>
  <c r="G18"/>
  <c r="G32" s="1"/>
  <c r="N16"/>
  <c r="N30" s="1"/>
  <c r="M16"/>
  <c r="M30" s="1"/>
  <c r="L16"/>
  <c r="L30" s="1"/>
  <c r="K16"/>
  <c r="K30" s="1"/>
  <c r="J16"/>
  <c r="J30" s="1"/>
  <c r="I16"/>
  <c r="I30" s="1"/>
  <c r="H16"/>
  <c r="H30" s="1"/>
  <c r="G16"/>
  <c r="G30" s="1"/>
  <c r="N11"/>
  <c r="M11"/>
  <c r="L11"/>
  <c r="K11"/>
  <c r="J11"/>
  <c r="I11"/>
  <c r="H11"/>
  <c r="G11"/>
  <c r="N9"/>
  <c r="M9"/>
  <c r="L9"/>
  <c r="K9"/>
  <c r="J9"/>
  <c r="I9"/>
  <c r="H9"/>
  <c r="G9"/>
  <c r="N36" i="1"/>
  <c r="M36"/>
  <c r="L36"/>
  <c r="K36"/>
  <c r="J36"/>
  <c r="I36"/>
  <c r="H36"/>
  <c r="N35"/>
  <c r="M35"/>
  <c r="L35"/>
  <c r="K35"/>
  <c r="J35"/>
  <c r="I35"/>
  <c r="H35"/>
  <c r="N34"/>
  <c r="M34"/>
  <c r="L34"/>
  <c r="K34"/>
  <c r="J34"/>
  <c r="I34"/>
  <c r="H34"/>
  <c r="N33"/>
  <c r="M33"/>
  <c r="L33"/>
  <c r="K33"/>
  <c r="J33"/>
  <c r="I33"/>
  <c r="H33"/>
  <c r="N31"/>
  <c r="M31"/>
  <c r="L31"/>
  <c r="K31"/>
  <c r="J31"/>
  <c r="I31"/>
  <c r="H31"/>
  <c r="K25"/>
  <c r="K32" s="1"/>
  <c r="J25"/>
  <c r="J32" s="1"/>
  <c r="I25"/>
  <c r="I32" s="1"/>
  <c r="H25"/>
  <c r="H32" s="1"/>
  <c r="K23"/>
  <c r="K30" s="1"/>
  <c r="J23"/>
  <c r="J30" s="1"/>
  <c r="I23"/>
  <c r="I30" s="1"/>
  <c r="H23"/>
  <c r="H30" s="1"/>
  <c r="N18"/>
  <c r="N32" s="1"/>
  <c r="M18"/>
  <c r="M32" s="1"/>
  <c r="L18"/>
  <c r="L32" s="1"/>
  <c r="K18"/>
  <c r="J18"/>
  <c r="J16" s="1"/>
  <c r="I18"/>
  <c r="H18"/>
  <c r="H16" s="1"/>
  <c r="M16"/>
  <c r="M30" s="1"/>
  <c r="K16"/>
  <c r="I16"/>
  <c r="N11"/>
  <c r="M11"/>
  <c r="N9"/>
  <c r="M9"/>
  <c r="M9" i="3" l="1"/>
  <c r="M30" s="1"/>
  <c r="L16" i="1"/>
  <c r="L30" s="1"/>
  <c r="N16"/>
  <c r="N30" s="1"/>
</calcChain>
</file>

<file path=xl/sharedStrings.xml><?xml version="1.0" encoding="utf-8"?>
<sst xmlns="http://schemas.openxmlformats.org/spreadsheetml/2006/main" count="180" uniqueCount="41">
  <si>
    <t>Додаток 2</t>
  </si>
  <si>
    <t>до Регіональної програми</t>
  </si>
  <si>
    <t>ЗАВДАННЯ І ЗАХОДИ РЕАЛІЗАЦІЇ ПРОГРАМИ</t>
  </si>
  <si>
    <t>№</t>
  </si>
  <si>
    <t xml:space="preserve">Завдання </t>
  </si>
  <si>
    <t xml:space="preserve">Зміст заходів </t>
  </si>
  <si>
    <t>Термін виконання</t>
  </si>
  <si>
    <t>Виконавці</t>
  </si>
  <si>
    <t>Джерела фінансування</t>
  </si>
  <si>
    <t>Всього</t>
  </si>
  <si>
    <t>Обсяги фінансування по роках, тис грн</t>
  </si>
  <si>
    <t>1.</t>
  </si>
  <si>
    <t>Погашення зобовязань за запозиченнями</t>
  </si>
  <si>
    <t>Виплата основної суми кредиту</t>
  </si>
  <si>
    <t>2023-2044 роки</t>
  </si>
  <si>
    <t>Комунальне підприємство "Інформаційно-аналітичний центр "Волиньенергософт"</t>
  </si>
  <si>
    <t>Обласний бюджет</t>
  </si>
  <si>
    <t>Власні кошти комунальних підприємств охорони здоров'я - всього, в тому числі:</t>
  </si>
  <si>
    <t>Комунальне підприємство "Волинська обласна клінічна лікарня" Волинської обласної ради</t>
  </si>
  <si>
    <t>Комунальне підприємство"Волинське обласне територіальне медичне об'єднання захисту материнства і дитинства" Волинської обласної ради</t>
  </si>
  <si>
    <t>Комунальне підприємство "Волинська обласна психіатрична лікарня м. Луцька" Волинської обласної ради</t>
  </si>
  <si>
    <t>Виплата відсотків по кредиту</t>
  </si>
  <si>
    <t xml:space="preserve">Обласний бюджет </t>
  </si>
  <si>
    <t>2.</t>
  </si>
  <si>
    <t>Інші обовязкові платежі та податки</t>
  </si>
  <si>
    <t>Сплата податку на додану вартість</t>
  </si>
  <si>
    <t>2023-2026 роки</t>
  </si>
  <si>
    <t>3.</t>
  </si>
  <si>
    <t>РАЗОМ</t>
  </si>
  <si>
    <t>Продовження додатка 2</t>
  </si>
  <si>
    <t>Комунальне підприємство  "Волинський обласний госпіталь ветеранів війни" Волинської обласної ради</t>
  </si>
  <si>
    <t>Додаток 3</t>
  </si>
  <si>
    <t>РЕСУРСНЕ ЗАБЕЗПЕЧЕННЯ ПРОГРАМИ</t>
  </si>
  <si>
    <t>(тис. грн)</t>
  </si>
  <si>
    <t>Всього витрат</t>
  </si>
  <si>
    <t>Етапи виконання Програми по роках</t>
  </si>
  <si>
    <t>Обсяг коштів, всього, зокрема:</t>
  </si>
  <si>
    <t>Державний бюджет</t>
  </si>
  <si>
    <t>Місцевий бюджет</t>
  </si>
  <si>
    <t>Інші джерела</t>
  </si>
  <si>
    <t>Комунальне підприємство "Волинське обласне територіальне медичне об'єднання захисту материнства і дитинства" Волинської обласної ради</t>
  </si>
</sst>
</file>

<file path=xl/styles.xml><?xml version="1.0" encoding="utf-8"?>
<styleSheet xmlns="http://schemas.openxmlformats.org/spreadsheetml/2006/main">
  <numFmts count="1">
    <numFmt numFmtId="164" formatCode="#,##0.0"/>
  </numFmts>
  <fonts count="9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4" fontId="1" fillId="0" borderId="0" xfId="0" applyNumberFormat="1" applyFont="1"/>
    <xf numFmtId="164" fontId="2" fillId="0" borderId="0" xfId="0" applyNumberFormat="1" applyFont="1"/>
    <xf numFmtId="0" fontId="2" fillId="0" borderId="0" xfId="0" applyFont="1"/>
    <xf numFmtId="0" fontId="0" fillId="0" borderId="0" xfId="0" applyAlignment="1">
      <alignment horizontal="center" vertical="center"/>
    </xf>
    <xf numFmtId="164" fontId="2" fillId="0" borderId="1" xfId="0" applyNumberFormat="1" applyFont="1" applyBorder="1"/>
    <xf numFmtId="164" fontId="5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7" fillId="0" borderId="0" xfId="0" applyFont="1"/>
    <xf numFmtId="164" fontId="4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workbookViewId="0">
      <selection activeCell="E30" sqref="E30:E36"/>
    </sheetView>
  </sheetViews>
  <sheetFormatPr defaultRowHeight="12.75"/>
  <cols>
    <col min="1" max="1" width="5.5703125" style="1" customWidth="1"/>
    <col min="2" max="2" width="11.140625" style="2" customWidth="1"/>
    <col min="3" max="3" width="9.7109375" style="2" customWidth="1"/>
    <col min="4" max="4" width="7.5703125" style="2" customWidth="1"/>
    <col min="5" max="5" width="11.7109375" style="2" customWidth="1"/>
    <col min="6" max="6" width="27.85546875" style="2" customWidth="1"/>
    <col min="7" max="7" width="11.7109375" style="2" customWidth="1"/>
    <col min="8" max="16384" width="9.140625" style="2"/>
  </cols>
  <sheetData>
    <row r="1" spans="1:20" ht="15">
      <c r="J1" s="43" t="s">
        <v>0</v>
      </c>
      <c r="K1" s="44"/>
      <c r="L1" s="44"/>
    </row>
    <row r="2" spans="1:20" ht="15">
      <c r="J2" s="43" t="s">
        <v>1</v>
      </c>
      <c r="K2" s="44"/>
      <c r="L2" s="44"/>
    </row>
    <row r="4" spans="1:20" ht="15">
      <c r="A4" s="45" t="s">
        <v>2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20" ht="1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20" ht="15">
      <c r="A6" s="47" t="s">
        <v>3</v>
      </c>
      <c r="B6" s="47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0" t="s">
        <v>9</v>
      </c>
      <c r="H6" s="48" t="s">
        <v>10</v>
      </c>
      <c r="I6" s="48"/>
      <c r="J6" s="48"/>
      <c r="K6" s="48"/>
      <c r="L6" s="48"/>
      <c r="M6" s="48"/>
      <c r="N6" s="48"/>
    </row>
    <row r="7" spans="1:20" ht="33.75" customHeight="1">
      <c r="A7" s="47"/>
      <c r="B7" s="47"/>
      <c r="C7" s="47"/>
      <c r="D7" s="47"/>
      <c r="E7" s="47"/>
      <c r="F7" s="47"/>
      <c r="G7" s="35"/>
      <c r="H7" s="4">
        <v>2023</v>
      </c>
      <c r="I7" s="4">
        <v>2024</v>
      </c>
      <c r="J7" s="4">
        <v>2025</v>
      </c>
      <c r="K7" s="4">
        <v>2026</v>
      </c>
      <c r="L7" s="4">
        <v>2027</v>
      </c>
      <c r="M7" s="4">
        <v>2028</v>
      </c>
      <c r="N7" s="4">
        <v>2029</v>
      </c>
    </row>
    <row r="8" spans="1:20" s="6" customFormat="1" ht="1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</row>
    <row r="9" spans="1:20" s="1" customFormat="1" ht="14.25">
      <c r="A9" s="28" t="s">
        <v>11</v>
      </c>
      <c r="B9" s="40" t="s">
        <v>12</v>
      </c>
      <c r="C9" s="40" t="s">
        <v>13</v>
      </c>
      <c r="D9" s="40" t="s">
        <v>14</v>
      </c>
      <c r="E9" s="36" t="s">
        <v>15</v>
      </c>
      <c r="F9" s="7" t="s">
        <v>9</v>
      </c>
      <c r="G9" s="8">
        <v>549980.69999999984</v>
      </c>
      <c r="H9" s="9"/>
      <c r="I9" s="9"/>
      <c r="J9" s="9"/>
      <c r="K9" s="9"/>
      <c r="L9" s="9"/>
      <c r="M9" s="8">
        <f t="shared" ref="M9:N9" si="0">M10+M11</f>
        <v>32351.8</v>
      </c>
      <c r="N9" s="8">
        <f t="shared" si="0"/>
        <v>32351.8</v>
      </c>
    </row>
    <row r="10" spans="1:20" ht="15">
      <c r="A10" s="29"/>
      <c r="B10" s="32"/>
      <c r="C10" s="32"/>
      <c r="D10" s="32"/>
      <c r="E10" s="37"/>
      <c r="F10" s="10" t="s">
        <v>16</v>
      </c>
      <c r="G10" s="11">
        <v>494982.59999999986</v>
      </c>
      <c r="H10" s="12"/>
      <c r="I10" s="12"/>
      <c r="J10" s="12"/>
      <c r="K10" s="12"/>
      <c r="L10" s="12"/>
      <c r="M10" s="12">
        <v>29116.6</v>
      </c>
      <c r="N10" s="12">
        <v>29116.6</v>
      </c>
      <c r="O10" s="13"/>
      <c r="P10" s="13"/>
      <c r="Q10" s="13"/>
      <c r="R10" s="13"/>
      <c r="S10" s="13"/>
      <c r="T10" s="13"/>
    </row>
    <row r="11" spans="1:20" ht="36">
      <c r="A11" s="29"/>
      <c r="B11" s="32"/>
      <c r="C11" s="32"/>
      <c r="D11" s="32"/>
      <c r="E11" s="37"/>
      <c r="F11" s="10" t="s">
        <v>17</v>
      </c>
      <c r="G11" s="11">
        <v>54998.1</v>
      </c>
      <c r="H11" s="12"/>
      <c r="I11" s="12"/>
      <c r="J11" s="12"/>
      <c r="K11" s="12"/>
      <c r="L11" s="12"/>
      <c r="M11" s="12">
        <f t="shared" ref="M11:N11" si="1">SUM(M12:M15)</f>
        <v>3235.2000000000003</v>
      </c>
      <c r="N11" s="12">
        <f t="shared" si="1"/>
        <v>3235.2000000000003</v>
      </c>
    </row>
    <row r="12" spans="1:20" ht="36">
      <c r="A12" s="29"/>
      <c r="B12" s="32"/>
      <c r="C12" s="32"/>
      <c r="D12" s="32"/>
      <c r="E12" s="37"/>
      <c r="F12" s="10" t="s">
        <v>18</v>
      </c>
      <c r="G12" s="11">
        <v>21669.3</v>
      </c>
      <c r="H12" s="12"/>
      <c r="I12" s="12"/>
      <c r="J12" s="12"/>
      <c r="K12" s="12"/>
      <c r="L12" s="12"/>
      <c r="M12" s="12">
        <v>1274.5999999999999</v>
      </c>
      <c r="N12" s="12">
        <v>1274.5999999999999</v>
      </c>
    </row>
    <row r="13" spans="1:20" ht="60">
      <c r="A13" s="29"/>
      <c r="B13" s="32"/>
      <c r="C13" s="32"/>
      <c r="D13" s="32"/>
      <c r="E13" s="37"/>
      <c r="F13" s="10" t="s">
        <v>40</v>
      </c>
      <c r="G13" s="11">
        <v>14354.499999999996</v>
      </c>
      <c r="H13" s="12"/>
      <c r="I13" s="12"/>
      <c r="J13" s="12"/>
      <c r="K13" s="12"/>
      <c r="L13" s="12"/>
      <c r="M13" s="12">
        <v>844.4</v>
      </c>
      <c r="N13" s="12">
        <v>844.4</v>
      </c>
    </row>
    <row r="14" spans="1:20" ht="48">
      <c r="A14" s="29"/>
      <c r="B14" s="32"/>
      <c r="C14" s="32"/>
      <c r="D14" s="32"/>
      <c r="E14" s="37"/>
      <c r="F14" s="10" t="s">
        <v>30</v>
      </c>
      <c r="G14" s="11">
        <v>10724.599999999999</v>
      </c>
      <c r="H14" s="12"/>
      <c r="I14" s="12"/>
      <c r="J14" s="12"/>
      <c r="K14" s="12"/>
      <c r="L14" s="12"/>
      <c r="M14" s="12">
        <v>630.9</v>
      </c>
      <c r="N14" s="12">
        <v>630.9</v>
      </c>
    </row>
    <row r="15" spans="1:20" ht="48">
      <c r="A15" s="29"/>
      <c r="B15" s="32"/>
      <c r="C15" s="33"/>
      <c r="D15" s="32"/>
      <c r="E15" s="38"/>
      <c r="F15" s="10" t="s">
        <v>20</v>
      </c>
      <c r="G15" s="11">
        <v>8249.7000000000025</v>
      </c>
      <c r="H15" s="12"/>
      <c r="I15" s="12"/>
      <c r="J15" s="12"/>
      <c r="K15" s="12"/>
      <c r="L15" s="12"/>
      <c r="M15" s="12">
        <v>485.3</v>
      </c>
      <c r="N15" s="12">
        <v>485.3</v>
      </c>
    </row>
    <row r="16" spans="1:20" ht="14.25">
      <c r="A16" s="29"/>
      <c r="B16" s="32"/>
      <c r="C16" s="40" t="s">
        <v>21</v>
      </c>
      <c r="D16" s="32"/>
      <c r="E16" s="36" t="s">
        <v>15</v>
      </c>
      <c r="F16" s="7" t="s">
        <v>9</v>
      </c>
      <c r="G16" s="8">
        <v>156883.19999999998</v>
      </c>
      <c r="H16" s="8">
        <f t="shared" ref="H16:N16" si="2">H17+H18</f>
        <v>1025.2</v>
      </c>
      <c r="I16" s="8">
        <f t="shared" si="2"/>
        <v>6515.9000000000005</v>
      </c>
      <c r="J16" s="8">
        <f t="shared" si="2"/>
        <v>11846.800000000001</v>
      </c>
      <c r="K16" s="8">
        <f t="shared" si="2"/>
        <v>13749.5</v>
      </c>
      <c r="L16" s="8">
        <f t="shared" si="2"/>
        <v>13749.5</v>
      </c>
      <c r="M16" s="8">
        <f t="shared" si="2"/>
        <v>12940.7</v>
      </c>
      <c r="N16" s="8">
        <f t="shared" si="2"/>
        <v>12131.900000000001</v>
      </c>
    </row>
    <row r="17" spans="1:14" ht="15">
      <c r="A17" s="29"/>
      <c r="B17" s="32"/>
      <c r="C17" s="41"/>
      <c r="D17" s="32"/>
      <c r="E17" s="37"/>
      <c r="F17" s="10" t="s">
        <v>22</v>
      </c>
      <c r="G17" s="11">
        <v>141194.9</v>
      </c>
      <c r="H17" s="12">
        <v>922.7</v>
      </c>
      <c r="I17" s="12">
        <v>5864.3</v>
      </c>
      <c r="J17" s="12">
        <v>10662.2</v>
      </c>
      <c r="K17" s="12">
        <v>12374.6</v>
      </c>
      <c r="L17" s="12">
        <v>12374.6</v>
      </c>
      <c r="M17" s="12">
        <v>11646.6</v>
      </c>
      <c r="N17" s="12">
        <v>10918.7</v>
      </c>
    </row>
    <row r="18" spans="1:14" ht="36">
      <c r="A18" s="29"/>
      <c r="B18" s="32"/>
      <c r="C18" s="41"/>
      <c r="D18" s="32"/>
      <c r="E18" s="37"/>
      <c r="F18" s="10" t="s">
        <v>17</v>
      </c>
      <c r="G18" s="11">
        <v>15688.3</v>
      </c>
      <c r="H18" s="12">
        <f t="shared" ref="H18:N18" si="3">SUM(H19:H22)</f>
        <v>102.5</v>
      </c>
      <c r="I18" s="12">
        <f t="shared" si="3"/>
        <v>651.6</v>
      </c>
      <c r="J18" s="12">
        <f t="shared" si="3"/>
        <v>1184.5999999999999</v>
      </c>
      <c r="K18" s="12">
        <f t="shared" si="3"/>
        <v>1374.9</v>
      </c>
      <c r="L18" s="12">
        <f t="shared" si="3"/>
        <v>1374.9</v>
      </c>
      <c r="M18" s="12">
        <f t="shared" si="3"/>
        <v>1294.0999999999999</v>
      </c>
      <c r="N18" s="12">
        <f t="shared" si="3"/>
        <v>1213.2</v>
      </c>
    </row>
    <row r="19" spans="1:14" ht="36">
      <c r="A19" s="29"/>
      <c r="B19" s="32"/>
      <c r="C19" s="41"/>
      <c r="D19" s="32"/>
      <c r="E19" s="37"/>
      <c r="F19" s="10" t="s">
        <v>18</v>
      </c>
      <c r="G19" s="11">
        <v>6181.1999999999989</v>
      </c>
      <c r="H19" s="12">
        <v>40.4</v>
      </c>
      <c r="I19" s="12">
        <v>256.7</v>
      </c>
      <c r="J19" s="12">
        <v>466.7</v>
      </c>
      <c r="K19" s="12">
        <v>541.70000000000005</v>
      </c>
      <c r="L19" s="12">
        <v>541.70000000000005</v>
      </c>
      <c r="M19" s="12">
        <v>509.9</v>
      </c>
      <c r="N19" s="12">
        <v>478</v>
      </c>
    </row>
    <row r="20" spans="1:14" ht="60">
      <c r="A20" s="29"/>
      <c r="B20" s="32"/>
      <c r="C20" s="41"/>
      <c r="D20" s="32"/>
      <c r="E20" s="37"/>
      <c r="F20" s="10" t="s">
        <v>40</v>
      </c>
      <c r="G20" s="11">
        <v>4094.7</v>
      </c>
      <c r="H20" s="12">
        <v>26.7</v>
      </c>
      <c r="I20" s="12">
        <v>170.1</v>
      </c>
      <c r="J20" s="12">
        <v>309.2</v>
      </c>
      <c r="K20" s="12">
        <v>358.9</v>
      </c>
      <c r="L20" s="12">
        <v>358.9</v>
      </c>
      <c r="M20" s="12">
        <v>337.8</v>
      </c>
      <c r="N20" s="12">
        <v>316.60000000000002</v>
      </c>
    </row>
    <row r="21" spans="1:14" ht="48">
      <c r="A21" s="29"/>
      <c r="B21" s="32"/>
      <c r="C21" s="41"/>
      <c r="D21" s="32"/>
      <c r="E21" s="37"/>
      <c r="F21" s="10" t="s">
        <v>30</v>
      </c>
      <c r="G21" s="11">
        <v>3059.2</v>
      </c>
      <c r="H21" s="12">
        <v>20</v>
      </c>
      <c r="I21" s="12">
        <v>127.1</v>
      </c>
      <c r="J21" s="12">
        <v>231</v>
      </c>
      <c r="K21" s="12">
        <v>268.10000000000002</v>
      </c>
      <c r="L21" s="12">
        <v>268.10000000000002</v>
      </c>
      <c r="M21" s="12">
        <v>252.3</v>
      </c>
      <c r="N21" s="12">
        <v>236.6</v>
      </c>
    </row>
    <row r="22" spans="1:14" ht="48">
      <c r="A22" s="30"/>
      <c r="B22" s="33"/>
      <c r="C22" s="42"/>
      <c r="D22" s="33"/>
      <c r="E22" s="38"/>
      <c r="F22" s="10" t="s">
        <v>20</v>
      </c>
      <c r="G22" s="11">
        <v>2353.2000000000003</v>
      </c>
      <c r="H22" s="12">
        <v>15.4</v>
      </c>
      <c r="I22" s="12">
        <v>97.7</v>
      </c>
      <c r="J22" s="12">
        <v>177.7</v>
      </c>
      <c r="K22" s="12">
        <v>206.2</v>
      </c>
      <c r="L22" s="12">
        <v>206.2</v>
      </c>
      <c r="M22" s="12">
        <v>194.1</v>
      </c>
      <c r="N22" s="12">
        <v>182</v>
      </c>
    </row>
    <row r="23" spans="1:14" ht="20.25" customHeight="1">
      <c r="A23" s="28" t="s">
        <v>23</v>
      </c>
      <c r="B23" s="31" t="s">
        <v>24</v>
      </c>
      <c r="C23" s="31" t="s">
        <v>25</v>
      </c>
      <c r="D23" s="31" t="s">
        <v>26</v>
      </c>
      <c r="E23" s="36" t="s">
        <v>15</v>
      </c>
      <c r="F23" s="7" t="s">
        <v>9</v>
      </c>
      <c r="G23" s="8">
        <v>109996.1</v>
      </c>
      <c r="H23" s="8">
        <f t="shared" ref="H23:K23" si="4">H24+H25</f>
        <v>8201.6</v>
      </c>
      <c r="I23" s="8">
        <f t="shared" si="4"/>
        <v>43925.799999999996</v>
      </c>
      <c r="J23" s="8">
        <f t="shared" si="4"/>
        <v>42647.5</v>
      </c>
      <c r="K23" s="8">
        <f t="shared" si="4"/>
        <v>15221.2</v>
      </c>
      <c r="L23" s="12"/>
      <c r="M23" s="12"/>
      <c r="N23" s="12"/>
    </row>
    <row r="24" spans="1:14" ht="15">
      <c r="A24" s="29"/>
      <c r="B24" s="32"/>
      <c r="C24" s="34"/>
      <c r="D24" s="34"/>
      <c r="E24" s="37"/>
      <c r="F24" s="10" t="s">
        <v>22</v>
      </c>
      <c r="G24" s="11">
        <v>98996.5</v>
      </c>
      <c r="H24" s="12">
        <v>7381.5</v>
      </c>
      <c r="I24" s="12">
        <v>39533.199999999997</v>
      </c>
      <c r="J24" s="12">
        <v>38382.800000000003</v>
      </c>
      <c r="K24" s="12">
        <v>13699</v>
      </c>
      <c r="L24" s="12"/>
      <c r="M24" s="12"/>
      <c r="N24" s="12"/>
    </row>
    <row r="25" spans="1:14" ht="36">
      <c r="A25" s="29"/>
      <c r="B25" s="32"/>
      <c r="C25" s="34"/>
      <c r="D25" s="34"/>
      <c r="E25" s="37"/>
      <c r="F25" s="10" t="s">
        <v>17</v>
      </c>
      <c r="G25" s="11">
        <v>10999.6</v>
      </c>
      <c r="H25" s="12">
        <f>SUM(H26:H29)</f>
        <v>820.1</v>
      </c>
      <c r="I25" s="12">
        <f>SUM(I26:I29)</f>
        <v>4392.6000000000004</v>
      </c>
      <c r="J25" s="12">
        <f>SUM(J26:J29)</f>
        <v>4264.7</v>
      </c>
      <c r="K25" s="12">
        <f>SUM(K26:K29)</f>
        <v>1522.1999999999998</v>
      </c>
      <c r="L25" s="12"/>
      <c r="M25" s="12"/>
      <c r="N25" s="12"/>
    </row>
    <row r="26" spans="1:14" ht="36">
      <c r="A26" s="29"/>
      <c r="B26" s="32"/>
      <c r="C26" s="34"/>
      <c r="D26" s="34"/>
      <c r="E26" s="37"/>
      <c r="F26" s="10" t="s">
        <v>18</v>
      </c>
      <c r="G26" s="11">
        <v>4333.9000000000005</v>
      </c>
      <c r="H26" s="12">
        <v>323.10000000000002</v>
      </c>
      <c r="I26" s="12">
        <v>1730.7</v>
      </c>
      <c r="J26" s="12">
        <v>1680.3</v>
      </c>
      <c r="K26" s="12">
        <v>599.79999999999995</v>
      </c>
      <c r="L26" s="12"/>
      <c r="M26" s="12"/>
      <c r="N26" s="12"/>
    </row>
    <row r="27" spans="1:14" ht="60">
      <c r="A27" s="29"/>
      <c r="B27" s="32"/>
      <c r="C27" s="34"/>
      <c r="D27" s="34"/>
      <c r="E27" s="37"/>
      <c r="F27" s="10" t="s">
        <v>40</v>
      </c>
      <c r="G27" s="11">
        <v>2870.9</v>
      </c>
      <c r="H27" s="12">
        <v>214.1</v>
      </c>
      <c r="I27" s="12">
        <v>1146.4000000000001</v>
      </c>
      <c r="J27" s="12">
        <v>1113.0999999999999</v>
      </c>
      <c r="K27" s="12">
        <v>397.3</v>
      </c>
      <c r="L27" s="12"/>
      <c r="M27" s="12"/>
      <c r="N27" s="12"/>
    </row>
    <row r="28" spans="1:14" ht="48">
      <c r="A28" s="29"/>
      <c r="B28" s="32"/>
      <c r="C28" s="34"/>
      <c r="D28" s="34"/>
      <c r="E28" s="37"/>
      <c r="F28" s="10" t="s">
        <v>30</v>
      </c>
      <c r="G28" s="11">
        <v>2144.9</v>
      </c>
      <c r="H28" s="12">
        <v>159.9</v>
      </c>
      <c r="I28" s="12">
        <v>856.6</v>
      </c>
      <c r="J28" s="12">
        <v>831.6</v>
      </c>
      <c r="K28" s="12">
        <v>296.8</v>
      </c>
      <c r="L28" s="12"/>
      <c r="M28" s="12"/>
      <c r="N28" s="12"/>
    </row>
    <row r="29" spans="1:14" ht="48">
      <c r="A29" s="30"/>
      <c r="B29" s="33"/>
      <c r="C29" s="35"/>
      <c r="D29" s="35"/>
      <c r="E29" s="38"/>
      <c r="F29" s="10" t="s">
        <v>20</v>
      </c>
      <c r="G29" s="11">
        <v>1649.8999999999999</v>
      </c>
      <c r="H29" s="12">
        <v>123</v>
      </c>
      <c r="I29" s="12">
        <v>658.9</v>
      </c>
      <c r="J29" s="12">
        <v>639.70000000000005</v>
      </c>
      <c r="K29" s="12">
        <v>228.3</v>
      </c>
      <c r="L29" s="14"/>
      <c r="M29" s="12"/>
      <c r="N29" s="12"/>
    </row>
    <row r="30" spans="1:14" ht="14.25">
      <c r="A30" s="39" t="s">
        <v>27</v>
      </c>
      <c r="B30" s="31" t="s">
        <v>28</v>
      </c>
      <c r="C30" s="31"/>
      <c r="D30" s="31" t="s">
        <v>14</v>
      </c>
      <c r="E30" s="36" t="s">
        <v>15</v>
      </c>
      <c r="F30" s="7" t="s">
        <v>9</v>
      </c>
      <c r="G30" s="8">
        <v>816859.99999999977</v>
      </c>
      <c r="H30" s="8">
        <f t="shared" ref="H30:N33" si="5">H23+H16+H9</f>
        <v>9226.8000000000011</v>
      </c>
      <c r="I30" s="8">
        <f t="shared" si="5"/>
        <v>50441.7</v>
      </c>
      <c r="J30" s="8">
        <f t="shared" si="5"/>
        <v>54494.3</v>
      </c>
      <c r="K30" s="8">
        <f t="shared" si="5"/>
        <v>28970.7</v>
      </c>
      <c r="L30" s="8">
        <f t="shared" si="5"/>
        <v>13749.5</v>
      </c>
      <c r="M30" s="8">
        <f t="shared" si="5"/>
        <v>45292.5</v>
      </c>
      <c r="N30" s="8">
        <f t="shared" si="5"/>
        <v>44483.7</v>
      </c>
    </row>
    <row r="31" spans="1:14" ht="15">
      <c r="A31" s="29"/>
      <c r="B31" s="34"/>
      <c r="C31" s="34"/>
      <c r="D31" s="34"/>
      <c r="E31" s="37"/>
      <c r="F31" s="10" t="s">
        <v>22</v>
      </c>
      <c r="G31" s="11">
        <v>735173.99999999988</v>
      </c>
      <c r="H31" s="12">
        <f t="shared" si="5"/>
        <v>8304.2000000000007</v>
      </c>
      <c r="I31" s="12">
        <f t="shared" si="5"/>
        <v>45397.5</v>
      </c>
      <c r="J31" s="12">
        <f t="shared" si="5"/>
        <v>49045</v>
      </c>
      <c r="K31" s="12">
        <f t="shared" si="5"/>
        <v>26073.599999999999</v>
      </c>
      <c r="L31" s="12">
        <f t="shared" si="5"/>
        <v>12374.6</v>
      </c>
      <c r="M31" s="12">
        <f t="shared" si="5"/>
        <v>40763.199999999997</v>
      </c>
      <c r="N31" s="12">
        <f t="shared" si="5"/>
        <v>40035.300000000003</v>
      </c>
    </row>
    <row r="32" spans="1:14" ht="36">
      <c r="A32" s="29"/>
      <c r="B32" s="34"/>
      <c r="C32" s="34"/>
      <c r="D32" s="34"/>
      <c r="E32" s="37"/>
      <c r="F32" s="10" t="s">
        <v>17</v>
      </c>
      <c r="G32" s="11">
        <v>81686</v>
      </c>
      <c r="H32" s="12">
        <f t="shared" si="5"/>
        <v>922.6</v>
      </c>
      <c r="I32" s="12">
        <f t="shared" si="5"/>
        <v>5044.2000000000007</v>
      </c>
      <c r="J32" s="12">
        <f t="shared" si="5"/>
        <v>5449.2999999999993</v>
      </c>
      <c r="K32" s="12">
        <f t="shared" si="5"/>
        <v>2897.1</v>
      </c>
      <c r="L32" s="12">
        <f t="shared" si="5"/>
        <v>1374.9</v>
      </c>
      <c r="M32" s="12">
        <f t="shared" si="5"/>
        <v>4529.3</v>
      </c>
      <c r="N32" s="12">
        <f t="shared" si="5"/>
        <v>4448.4000000000005</v>
      </c>
    </row>
    <row r="33" spans="1:14" ht="36">
      <c r="A33" s="29"/>
      <c r="B33" s="34"/>
      <c r="C33" s="34"/>
      <c r="D33" s="34"/>
      <c r="E33" s="37"/>
      <c r="F33" s="10" t="s">
        <v>18</v>
      </c>
      <c r="G33" s="11">
        <v>32184.399999999998</v>
      </c>
      <c r="H33" s="12">
        <f t="shared" si="5"/>
        <v>363.5</v>
      </c>
      <c r="I33" s="12">
        <f t="shared" si="5"/>
        <v>1987.4</v>
      </c>
      <c r="J33" s="12">
        <f t="shared" si="5"/>
        <v>2147</v>
      </c>
      <c r="K33" s="12">
        <f t="shared" si="5"/>
        <v>1141.5</v>
      </c>
      <c r="L33" s="12">
        <f t="shared" si="5"/>
        <v>541.70000000000005</v>
      </c>
      <c r="M33" s="12">
        <f t="shared" si="5"/>
        <v>1784.5</v>
      </c>
      <c r="N33" s="12">
        <f t="shared" si="5"/>
        <v>1752.6</v>
      </c>
    </row>
    <row r="34" spans="1:14" ht="60">
      <c r="A34" s="29"/>
      <c r="B34" s="34"/>
      <c r="C34" s="34"/>
      <c r="D34" s="34"/>
      <c r="E34" s="37"/>
      <c r="F34" s="10" t="s">
        <v>40</v>
      </c>
      <c r="G34" s="11">
        <v>21320.1</v>
      </c>
      <c r="H34" s="12">
        <f t="shared" ref="H34:N35" si="6">H13+H20+H27</f>
        <v>240.79999999999998</v>
      </c>
      <c r="I34" s="12">
        <f t="shared" si="6"/>
        <v>1316.5</v>
      </c>
      <c r="J34" s="12">
        <f t="shared" si="6"/>
        <v>1422.3</v>
      </c>
      <c r="K34" s="12">
        <f t="shared" si="6"/>
        <v>756.2</v>
      </c>
      <c r="L34" s="12">
        <f t="shared" si="6"/>
        <v>358.9</v>
      </c>
      <c r="M34" s="12">
        <f t="shared" si="6"/>
        <v>1182.2</v>
      </c>
      <c r="N34" s="12">
        <f t="shared" si="6"/>
        <v>1161</v>
      </c>
    </row>
    <row r="35" spans="1:14" ht="48">
      <c r="A35" s="29"/>
      <c r="B35" s="34"/>
      <c r="C35" s="34"/>
      <c r="D35" s="34"/>
      <c r="E35" s="37"/>
      <c r="F35" s="10" t="s">
        <v>30</v>
      </c>
      <c r="G35" s="11">
        <v>15928.699999999999</v>
      </c>
      <c r="H35" s="12">
        <f t="shared" si="6"/>
        <v>179.9</v>
      </c>
      <c r="I35" s="12">
        <f t="shared" si="6"/>
        <v>983.7</v>
      </c>
      <c r="J35" s="12">
        <f t="shared" si="6"/>
        <v>1062.5999999999999</v>
      </c>
      <c r="K35" s="12">
        <f t="shared" si="6"/>
        <v>564.90000000000009</v>
      </c>
      <c r="L35" s="12">
        <f t="shared" si="6"/>
        <v>268.10000000000002</v>
      </c>
      <c r="M35" s="12">
        <f t="shared" si="6"/>
        <v>883.2</v>
      </c>
      <c r="N35" s="12">
        <f t="shared" si="6"/>
        <v>867.5</v>
      </c>
    </row>
    <row r="36" spans="1:14" ht="48">
      <c r="A36" s="30"/>
      <c r="B36" s="35"/>
      <c r="C36" s="35"/>
      <c r="D36" s="35"/>
      <c r="E36" s="38"/>
      <c r="F36" s="10" t="s">
        <v>20</v>
      </c>
      <c r="G36" s="11">
        <v>12252.800000000003</v>
      </c>
      <c r="H36" s="12">
        <f t="shared" ref="H36:N36" si="7">H29+H22+H15</f>
        <v>138.4</v>
      </c>
      <c r="I36" s="12">
        <f t="shared" si="7"/>
        <v>756.6</v>
      </c>
      <c r="J36" s="12">
        <f t="shared" si="7"/>
        <v>817.40000000000009</v>
      </c>
      <c r="K36" s="12">
        <f t="shared" si="7"/>
        <v>434.5</v>
      </c>
      <c r="L36" s="12">
        <f t="shared" si="7"/>
        <v>206.2</v>
      </c>
      <c r="M36" s="12">
        <f t="shared" si="7"/>
        <v>679.4</v>
      </c>
      <c r="N36" s="12">
        <f t="shared" si="7"/>
        <v>667.3</v>
      </c>
    </row>
  </sheetData>
  <mergeCells count="29">
    <mergeCell ref="J1:L1"/>
    <mergeCell ref="J2:L2"/>
    <mergeCell ref="A4:N4"/>
    <mergeCell ref="B5:N5"/>
    <mergeCell ref="A6:A7"/>
    <mergeCell ref="B6:B7"/>
    <mergeCell ref="C6:C7"/>
    <mergeCell ref="D6:D7"/>
    <mergeCell ref="E6:E7"/>
    <mergeCell ref="F6:F7"/>
    <mergeCell ref="G6:G7"/>
    <mergeCell ref="H6:N6"/>
    <mergeCell ref="A9:A22"/>
    <mergeCell ref="B9:B22"/>
    <mergeCell ref="C9:C15"/>
    <mergeCell ref="D9:D22"/>
    <mergeCell ref="E9:E15"/>
    <mergeCell ref="C16:C22"/>
    <mergeCell ref="E16:E22"/>
    <mergeCell ref="A30:A36"/>
    <mergeCell ref="B30:B36"/>
    <mergeCell ref="C30:C36"/>
    <mergeCell ref="D30:D36"/>
    <mergeCell ref="E30:E36"/>
    <mergeCell ref="A23:A29"/>
    <mergeCell ref="B23:B29"/>
    <mergeCell ref="C23:C29"/>
    <mergeCell ref="D23:D29"/>
    <mergeCell ref="E23:E29"/>
  </mergeCells>
  <pageMargins left="0.7" right="0.7" top="0.75" bottom="0.75" header="0.3" footer="0.3"/>
  <pageSetup paperSize="9" scale="5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36"/>
  <sheetViews>
    <sheetView topLeftCell="A4" workbookViewId="0">
      <selection activeCell="F36" sqref="F36"/>
    </sheetView>
  </sheetViews>
  <sheetFormatPr defaultRowHeight="12.75"/>
  <cols>
    <col min="1" max="1" width="5.5703125" style="1" customWidth="1"/>
    <col min="2" max="2" width="11.140625" style="2" customWidth="1"/>
    <col min="3" max="3" width="11.28515625" style="2" customWidth="1"/>
    <col min="4" max="4" width="7.5703125" style="2" customWidth="1"/>
    <col min="5" max="5" width="12.140625" style="2" customWidth="1"/>
    <col min="6" max="6" width="27.85546875" style="2" customWidth="1"/>
    <col min="7" max="16384" width="9.140625" style="2"/>
  </cols>
  <sheetData>
    <row r="1" spans="1:20" ht="15">
      <c r="K1" s="43"/>
      <c r="L1" s="44"/>
      <c r="M1" s="44"/>
    </row>
    <row r="2" spans="1:20" ht="15">
      <c r="K2" s="49" t="s">
        <v>29</v>
      </c>
      <c r="L2" s="44"/>
      <c r="M2" s="44"/>
    </row>
    <row r="4" spans="1:20" ht="15"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</row>
    <row r="5" spans="1:20" ht="1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20" ht="15">
      <c r="A6" s="47" t="s">
        <v>3</v>
      </c>
      <c r="B6" s="47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8" t="s">
        <v>10</v>
      </c>
      <c r="H6" s="48"/>
      <c r="I6" s="48"/>
      <c r="J6" s="48"/>
      <c r="K6" s="48"/>
      <c r="L6" s="48"/>
      <c r="M6" s="48"/>
      <c r="N6" s="48"/>
    </row>
    <row r="7" spans="1:20" ht="15">
      <c r="A7" s="47"/>
      <c r="B7" s="47"/>
      <c r="C7" s="47"/>
      <c r="D7" s="47"/>
      <c r="E7" s="47"/>
      <c r="F7" s="47"/>
      <c r="G7" s="4">
        <v>2030</v>
      </c>
      <c r="H7" s="4">
        <v>2031</v>
      </c>
      <c r="I7" s="4">
        <v>2032</v>
      </c>
      <c r="J7" s="4">
        <v>2033</v>
      </c>
      <c r="K7" s="4">
        <v>2034</v>
      </c>
      <c r="L7" s="4">
        <v>2035</v>
      </c>
      <c r="M7" s="4">
        <v>2036</v>
      </c>
      <c r="N7" s="4">
        <v>2037</v>
      </c>
    </row>
    <row r="8" spans="1:20" s="6" customFormat="1" ht="1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</row>
    <row r="9" spans="1:20" s="1" customFormat="1" ht="14.25">
      <c r="A9" s="28" t="s">
        <v>11</v>
      </c>
      <c r="B9" s="40" t="s">
        <v>12</v>
      </c>
      <c r="C9" s="40" t="s">
        <v>13</v>
      </c>
      <c r="D9" s="40" t="s">
        <v>14</v>
      </c>
      <c r="E9" s="36" t="s">
        <v>15</v>
      </c>
      <c r="F9" s="7" t="s">
        <v>9</v>
      </c>
      <c r="G9" s="8">
        <f t="shared" ref="G9:N9" si="0">G10+G11</f>
        <v>32351.8</v>
      </c>
      <c r="H9" s="8">
        <f t="shared" si="0"/>
        <v>32351.8</v>
      </c>
      <c r="I9" s="8">
        <f t="shared" si="0"/>
        <v>32351.8</v>
      </c>
      <c r="J9" s="8">
        <f t="shared" si="0"/>
        <v>32351.8</v>
      </c>
      <c r="K9" s="8">
        <f t="shared" si="0"/>
        <v>32351.8</v>
      </c>
      <c r="L9" s="8">
        <f t="shared" si="0"/>
        <v>32351.8</v>
      </c>
      <c r="M9" s="8">
        <f t="shared" si="0"/>
        <v>32351.8</v>
      </c>
      <c r="N9" s="8">
        <f t="shared" si="0"/>
        <v>32351.8</v>
      </c>
    </row>
    <row r="10" spans="1:20" ht="15">
      <c r="A10" s="29"/>
      <c r="B10" s="32"/>
      <c r="C10" s="32"/>
      <c r="D10" s="32"/>
      <c r="E10" s="37"/>
      <c r="F10" s="10" t="s">
        <v>16</v>
      </c>
      <c r="G10" s="12">
        <v>29116.6</v>
      </c>
      <c r="H10" s="12">
        <v>29116.6</v>
      </c>
      <c r="I10" s="12">
        <v>29116.6</v>
      </c>
      <c r="J10" s="12">
        <v>29116.6</v>
      </c>
      <c r="K10" s="12">
        <v>29116.6</v>
      </c>
      <c r="L10" s="12">
        <v>29116.6</v>
      </c>
      <c r="M10" s="12">
        <v>29116.6</v>
      </c>
      <c r="N10" s="12">
        <v>29116.6</v>
      </c>
      <c r="O10" s="13"/>
      <c r="P10" s="13"/>
      <c r="Q10" s="13"/>
      <c r="R10" s="13"/>
      <c r="S10" s="13"/>
      <c r="T10" s="13"/>
    </row>
    <row r="11" spans="1:20" ht="36">
      <c r="A11" s="29"/>
      <c r="B11" s="32"/>
      <c r="C11" s="32"/>
      <c r="D11" s="32"/>
      <c r="E11" s="37"/>
      <c r="F11" s="10" t="s">
        <v>17</v>
      </c>
      <c r="G11" s="12">
        <f t="shared" ref="G11:N11" si="1">SUM(G12:G15)</f>
        <v>3235.2000000000003</v>
      </c>
      <c r="H11" s="12">
        <f t="shared" si="1"/>
        <v>3235.2000000000003</v>
      </c>
      <c r="I11" s="12">
        <f t="shared" si="1"/>
        <v>3235.2000000000003</v>
      </c>
      <c r="J11" s="12">
        <f t="shared" si="1"/>
        <v>3235.2000000000003</v>
      </c>
      <c r="K11" s="12">
        <f t="shared" si="1"/>
        <v>3235.2000000000003</v>
      </c>
      <c r="L11" s="12">
        <f t="shared" si="1"/>
        <v>3235.2000000000003</v>
      </c>
      <c r="M11" s="12">
        <f t="shared" si="1"/>
        <v>3235.2000000000003</v>
      </c>
      <c r="N11" s="12">
        <f t="shared" si="1"/>
        <v>3235.2000000000003</v>
      </c>
    </row>
    <row r="12" spans="1:20" ht="36">
      <c r="A12" s="29"/>
      <c r="B12" s="32"/>
      <c r="C12" s="32"/>
      <c r="D12" s="32"/>
      <c r="E12" s="37"/>
      <c r="F12" s="10" t="s">
        <v>18</v>
      </c>
      <c r="G12" s="12">
        <v>1274.5999999999999</v>
      </c>
      <c r="H12" s="12">
        <v>1274.5999999999999</v>
      </c>
      <c r="I12" s="12">
        <v>1274.5999999999999</v>
      </c>
      <c r="J12" s="12">
        <v>1274.5999999999999</v>
      </c>
      <c r="K12" s="12">
        <v>1274.5999999999999</v>
      </c>
      <c r="L12" s="12">
        <v>1274.5999999999999</v>
      </c>
      <c r="M12" s="12">
        <v>1274.5999999999999</v>
      </c>
      <c r="N12" s="12">
        <v>1274.5999999999999</v>
      </c>
    </row>
    <row r="13" spans="1:20" ht="60">
      <c r="A13" s="29"/>
      <c r="B13" s="32"/>
      <c r="C13" s="32"/>
      <c r="D13" s="32"/>
      <c r="E13" s="37"/>
      <c r="F13" s="10" t="s">
        <v>40</v>
      </c>
      <c r="G13" s="12">
        <v>844.4</v>
      </c>
      <c r="H13" s="12">
        <v>844.4</v>
      </c>
      <c r="I13" s="12">
        <v>844.4</v>
      </c>
      <c r="J13" s="12">
        <v>844.4</v>
      </c>
      <c r="K13" s="12">
        <v>844.4</v>
      </c>
      <c r="L13" s="12">
        <v>844.4</v>
      </c>
      <c r="M13" s="12">
        <v>844.4</v>
      </c>
      <c r="N13" s="12">
        <v>844.4</v>
      </c>
    </row>
    <row r="14" spans="1:20" ht="48">
      <c r="A14" s="29"/>
      <c r="B14" s="32"/>
      <c r="C14" s="32"/>
      <c r="D14" s="32"/>
      <c r="E14" s="37"/>
      <c r="F14" s="10" t="s">
        <v>30</v>
      </c>
      <c r="G14" s="12">
        <v>630.9</v>
      </c>
      <c r="H14" s="12">
        <v>630.9</v>
      </c>
      <c r="I14" s="12">
        <v>630.9</v>
      </c>
      <c r="J14" s="12">
        <v>630.9</v>
      </c>
      <c r="K14" s="12">
        <v>630.9</v>
      </c>
      <c r="L14" s="12">
        <v>630.9</v>
      </c>
      <c r="M14" s="12">
        <v>630.9</v>
      </c>
      <c r="N14" s="12">
        <v>630.9</v>
      </c>
    </row>
    <row r="15" spans="1:20" ht="48">
      <c r="A15" s="29"/>
      <c r="B15" s="32"/>
      <c r="C15" s="33"/>
      <c r="D15" s="32"/>
      <c r="E15" s="38"/>
      <c r="F15" s="10" t="s">
        <v>20</v>
      </c>
      <c r="G15" s="12">
        <v>485.3</v>
      </c>
      <c r="H15" s="12">
        <v>485.3</v>
      </c>
      <c r="I15" s="12">
        <v>485.3</v>
      </c>
      <c r="J15" s="12">
        <v>485.3</v>
      </c>
      <c r="K15" s="12">
        <v>485.3</v>
      </c>
      <c r="L15" s="12">
        <v>485.3</v>
      </c>
      <c r="M15" s="12">
        <v>485.3</v>
      </c>
      <c r="N15" s="12">
        <v>485.3</v>
      </c>
    </row>
    <row r="16" spans="1:20" ht="14.25">
      <c r="A16" s="29"/>
      <c r="B16" s="32"/>
      <c r="C16" s="40" t="s">
        <v>21</v>
      </c>
      <c r="D16" s="32"/>
      <c r="E16" s="36" t="s">
        <v>15</v>
      </c>
      <c r="F16" s="7" t="s">
        <v>9</v>
      </c>
      <c r="G16" s="8">
        <f t="shared" ref="G16:N16" si="2">G17+G18</f>
        <v>11323.099999999999</v>
      </c>
      <c r="H16" s="8">
        <f t="shared" si="2"/>
        <v>10514.3</v>
      </c>
      <c r="I16" s="8">
        <f t="shared" si="2"/>
        <v>9705.5</v>
      </c>
      <c r="J16" s="8">
        <f t="shared" si="2"/>
        <v>8896.7000000000007</v>
      </c>
      <c r="K16" s="8">
        <f t="shared" si="2"/>
        <v>8088</v>
      </c>
      <c r="L16" s="8">
        <f t="shared" si="2"/>
        <v>7279.2000000000007</v>
      </c>
      <c r="M16" s="8">
        <f t="shared" si="2"/>
        <v>6470.4000000000005</v>
      </c>
      <c r="N16" s="8">
        <f t="shared" si="2"/>
        <v>5661.5999999999995</v>
      </c>
    </row>
    <row r="17" spans="1:14" ht="15">
      <c r="A17" s="29"/>
      <c r="B17" s="32"/>
      <c r="C17" s="41"/>
      <c r="D17" s="32"/>
      <c r="E17" s="37"/>
      <c r="F17" s="10" t="s">
        <v>22</v>
      </c>
      <c r="G17" s="12">
        <v>10190.799999999999</v>
      </c>
      <c r="H17" s="12">
        <v>9462.9</v>
      </c>
      <c r="I17" s="12">
        <v>8735</v>
      </c>
      <c r="J17" s="12">
        <v>8007.1</v>
      </c>
      <c r="K17" s="12">
        <v>7279.2</v>
      </c>
      <c r="L17" s="12">
        <v>6551.3</v>
      </c>
      <c r="M17" s="12">
        <v>5823.3</v>
      </c>
      <c r="N17" s="12">
        <v>5095.3999999999996</v>
      </c>
    </row>
    <row r="18" spans="1:14" ht="36">
      <c r="A18" s="29"/>
      <c r="B18" s="32"/>
      <c r="C18" s="41"/>
      <c r="D18" s="32"/>
      <c r="E18" s="37"/>
      <c r="F18" s="10" t="s">
        <v>17</v>
      </c>
      <c r="G18" s="12">
        <f t="shared" ref="G18:N18" si="3">SUM(G19:G22)</f>
        <v>1132.3000000000002</v>
      </c>
      <c r="H18" s="12">
        <f t="shared" si="3"/>
        <v>1051.4000000000001</v>
      </c>
      <c r="I18" s="12">
        <f t="shared" si="3"/>
        <v>970.50000000000011</v>
      </c>
      <c r="J18" s="12">
        <f t="shared" si="3"/>
        <v>889.6</v>
      </c>
      <c r="K18" s="12">
        <f t="shared" si="3"/>
        <v>808.8</v>
      </c>
      <c r="L18" s="12">
        <f t="shared" si="3"/>
        <v>727.90000000000009</v>
      </c>
      <c r="M18" s="12">
        <f t="shared" si="3"/>
        <v>647.1</v>
      </c>
      <c r="N18" s="12">
        <f t="shared" si="3"/>
        <v>566.19999999999993</v>
      </c>
    </row>
    <row r="19" spans="1:14" ht="36">
      <c r="A19" s="29"/>
      <c r="B19" s="32"/>
      <c r="C19" s="41"/>
      <c r="D19" s="32"/>
      <c r="E19" s="37"/>
      <c r="F19" s="10" t="s">
        <v>18</v>
      </c>
      <c r="G19" s="12">
        <v>446.1</v>
      </c>
      <c r="H19" s="12">
        <v>414.3</v>
      </c>
      <c r="I19" s="12">
        <v>382.4</v>
      </c>
      <c r="J19" s="12">
        <v>350.5</v>
      </c>
      <c r="K19" s="12">
        <v>318.7</v>
      </c>
      <c r="L19" s="12">
        <v>286.8</v>
      </c>
      <c r="M19" s="12">
        <v>254.9</v>
      </c>
      <c r="N19" s="12">
        <v>223.1</v>
      </c>
    </row>
    <row r="20" spans="1:14" ht="60">
      <c r="A20" s="29"/>
      <c r="B20" s="32"/>
      <c r="C20" s="41"/>
      <c r="D20" s="32"/>
      <c r="E20" s="37"/>
      <c r="F20" s="10" t="s">
        <v>40</v>
      </c>
      <c r="G20" s="12">
        <v>295.5</v>
      </c>
      <c r="H20" s="12">
        <v>274.39999999999998</v>
      </c>
      <c r="I20" s="12">
        <v>253.3</v>
      </c>
      <c r="J20" s="12">
        <v>232.2</v>
      </c>
      <c r="K20" s="12">
        <v>211.1</v>
      </c>
      <c r="L20" s="12">
        <v>190</v>
      </c>
      <c r="M20" s="12">
        <v>168.9</v>
      </c>
      <c r="N20" s="12">
        <v>147.80000000000001</v>
      </c>
    </row>
    <row r="21" spans="1:14" ht="48">
      <c r="A21" s="29"/>
      <c r="B21" s="32"/>
      <c r="C21" s="41"/>
      <c r="D21" s="32"/>
      <c r="E21" s="37"/>
      <c r="F21" s="10" t="s">
        <v>30</v>
      </c>
      <c r="G21" s="12">
        <v>220.8</v>
      </c>
      <c r="H21" s="12">
        <v>205</v>
      </c>
      <c r="I21" s="12">
        <v>189.2</v>
      </c>
      <c r="J21" s="12">
        <v>173.5</v>
      </c>
      <c r="K21" s="12">
        <v>157.69999999999999</v>
      </c>
      <c r="L21" s="12">
        <v>141.9</v>
      </c>
      <c r="M21" s="12">
        <v>126.2</v>
      </c>
      <c r="N21" s="12">
        <v>110.4</v>
      </c>
    </row>
    <row r="22" spans="1:14" ht="48">
      <c r="A22" s="30"/>
      <c r="B22" s="33"/>
      <c r="C22" s="42"/>
      <c r="D22" s="33"/>
      <c r="E22" s="38"/>
      <c r="F22" s="10" t="s">
        <v>20</v>
      </c>
      <c r="G22" s="12">
        <v>169.9</v>
      </c>
      <c r="H22" s="12">
        <v>157.69999999999999</v>
      </c>
      <c r="I22" s="12">
        <v>145.6</v>
      </c>
      <c r="J22" s="12">
        <v>133.4</v>
      </c>
      <c r="K22" s="12">
        <v>121.3</v>
      </c>
      <c r="L22" s="12">
        <v>109.2</v>
      </c>
      <c r="M22" s="12">
        <v>97.1</v>
      </c>
      <c r="N22" s="12">
        <v>84.9</v>
      </c>
    </row>
    <row r="23" spans="1:14" ht="15">
      <c r="A23" s="28" t="s">
        <v>23</v>
      </c>
      <c r="B23" s="31" t="s">
        <v>24</v>
      </c>
      <c r="C23" s="31" t="s">
        <v>25</v>
      </c>
      <c r="D23" s="31" t="s">
        <v>26</v>
      </c>
      <c r="E23" s="36" t="s">
        <v>15</v>
      </c>
      <c r="F23" s="7" t="s">
        <v>9</v>
      </c>
      <c r="G23" s="12"/>
      <c r="H23" s="12"/>
      <c r="I23" s="17"/>
      <c r="J23" s="12"/>
      <c r="K23" s="17"/>
      <c r="L23" s="12"/>
      <c r="M23" s="17"/>
      <c r="N23" s="17"/>
    </row>
    <row r="24" spans="1:14" ht="15">
      <c r="A24" s="29"/>
      <c r="B24" s="32"/>
      <c r="C24" s="34"/>
      <c r="D24" s="34"/>
      <c r="E24" s="37"/>
      <c r="F24" s="10" t="s">
        <v>22</v>
      </c>
      <c r="G24" s="12"/>
      <c r="H24" s="12"/>
      <c r="I24" s="12"/>
      <c r="J24" s="12"/>
      <c r="K24" s="12"/>
      <c r="L24" s="12"/>
      <c r="M24" s="12"/>
      <c r="N24" s="12"/>
    </row>
    <row r="25" spans="1:14" ht="36">
      <c r="A25" s="29"/>
      <c r="B25" s="32"/>
      <c r="C25" s="34"/>
      <c r="D25" s="34"/>
      <c r="E25" s="37"/>
      <c r="F25" s="10" t="s">
        <v>17</v>
      </c>
      <c r="G25" s="12"/>
      <c r="H25" s="12"/>
      <c r="I25" s="17"/>
      <c r="J25" s="12"/>
      <c r="K25" s="17"/>
      <c r="L25" s="12"/>
      <c r="M25" s="17"/>
      <c r="N25" s="17"/>
    </row>
    <row r="26" spans="1:14" ht="36">
      <c r="A26" s="29"/>
      <c r="B26" s="32"/>
      <c r="C26" s="34"/>
      <c r="D26" s="34"/>
      <c r="E26" s="37"/>
      <c r="F26" s="10" t="s">
        <v>18</v>
      </c>
      <c r="G26" s="12"/>
      <c r="H26" s="12"/>
      <c r="I26" s="17"/>
      <c r="J26" s="12"/>
      <c r="K26" s="17"/>
      <c r="L26" s="12"/>
      <c r="M26" s="17"/>
      <c r="N26" s="17"/>
    </row>
    <row r="27" spans="1:14" ht="60">
      <c r="A27" s="29"/>
      <c r="B27" s="32"/>
      <c r="C27" s="34"/>
      <c r="D27" s="34"/>
      <c r="E27" s="37"/>
      <c r="F27" s="10" t="s">
        <v>40</v>
      </c>
      <c r="G27" s="12"/>
      <c r="H27" s="12"/>
      <c r="I27" s="17"/>
      <c r="J27" s="12"/>
      <c r="K27" s="17"/>
      <c r="L27" s="12"/>
      <c r="M27" s="17"/>
      <c r="N27" s="12"/>
    </row>
    <row r="28" spans="1:14" ht="48">
      <c r="A28" s="29"/>
      <c r="B28" s="32"/>
      <c r="C28" s="34"/>
      <c r="D28" s="34"/>
      <c r="E28" s="37"/>
      <c r="F28" s="10" t="s">
        <v>30</v>
      </c>
      <c r="G28" s="12"/>
      <c r="H28" s="12"/>
      <c r="I28" s="17"/>
      <c r="J28" s="12"/>
      <c r="K28" s="17"/>
      <c r="L28" s="12"/>
      <c r="M28" s="17"/>
      <c r="N28" s="18"/>
    </row>
    <row r="29" spans="1:14" ht="48">
      <c r="A29" s="30"/>
      <c r="B29" s="33"/>
      <c r="C29" s="35"/>
      <c r="D29" s="35"/>
      <c r="E29" s="38"/>
      <c r="F29" s="10" t="s">
        <v>20</v>
      </c>
      <c r="G29" s="12"/>
      <c r="H29" s="12"/>
      <c r="I29" s="17"/>
      <c r="J29" s="12"/>
      <c r="K29" s="17"/>
      <c r="L29" s="12"/>
      <c r="M29" s="17"/>
      <c r="N29" s="12"/>
    </row>
    <row r="30" spans="1:14" ht="14.25">
      <c r="A30" s="39" t="s">
        <v>27</v>
      </c>
      <c r="B30" s="31" t="s">
        <v>28</v>
      </c>
      <c r="C30" s="31"/>
      <c r="D30" s="31" t="s">
        <v>14</v>
      </c>
      <c r="E30" s="36" t="s">
        <v>15</v>
      </c>
      <c r="F30" s="7" t="s">
        <v>9</v>
      </c>
      <c r="G30" s="8">
        <f t="shared" ref="G30:N33" si="4">G23+G16+G9</f>
        <v>43674.899999999994</v>
      </c>
      <c r="H30" s="8">
        <f t="shared" si="4"/>
        <v>42866.1</v>
      </c>
      <c r="I30" s="8">
        <f t="shared" si="4"/>
        <v>42057.3</v>
      </c>
      <c r="J30" s="8">
        <f t="shared" si="4"/>
        <v>41248.5</v>
      </c>
      <c r="K30" s="8">
        <f t="shared" si="4"/>
        <v>40439.800000000003</v>
      </c>
      <c r="L30" s="8">
        <f t="shared" si="4"/>
        <v>39631</v>
      </c>
      <c r="M30" s="8">
        <f t="shared" si="4"/>
        <v>38822.199999999997</v>
      </c>
      <c r="N30" s="8">
        <f t="shared" si="4"/>
        <v>38013.4</v>
      </c>
    </row>
    <row r="31" spans="1:14" ht="15">
      <c r="A31" s="29"/>
      <c r="B31" s="34"/>
      <c r="C31" s="34"/>
      <c r="D31" s="34"/>
      <c r="E31" s="37"/>
      <c r="F31" s="10" t="s">
        <v>22</v>
      </c>
      <c r="G31" s="12">
        <f t="shared" si="4"/>
        <v>39307.399999999994</v>
      </c>
      <c r="H31" s="12">
        <f t="shared" si="4"/>
        <v>38579.5</v>
      </c>
      <c r="I31" s="12">
        <f t="shared" si="4"/>
        <v>37851.599999999999</v>
      </c>
      <c r="J31" s="12">
        <f t="shared" si="4"/>
        <v>37123.699999999997</v>
      </c>
      <c r="K31" s="12">
        <f t="shared" si="4"/>
        <v>36395.799999999996</v>
      </c>
      <c r="L31" s="12">
        <f t="shared" si="4"/>
        <v>35667.9</v>
      </c>
      <c r="M31" s="12">
        <f t="shared" si="4"/>
        <v>34939.9</v>
      </c>
      <c r="N31" s="12">
        <f t="shared" si="4"/>
        <v>34212</v>
      </c>
    </row>
    <row r="32" spans="1:14" ht="36">
      <c r="A32" s="29"/>
      <c r="B32" s="34"/>
      <c r="C32" s="34"/>
      <c r="D32" s="34"/>
      <c r="E32" s="37"/>
      <c r="F32" s="10" t="s">
        <v>17</v>
      </c>
      <c r="G32" s="12">
        <f t="shared" si="4"/>
        <v>4367.5</v>
      </c>
      <c r="H32" s="12">
        <f t="shared" si="4"/>
        <v>4286.6000000000004</v>
      </c>
      <c r="I32" s="12">
        <f t="shared" si="4"/>
        <v>4205.7000000000007</v>
      </c>
      <c r="J32" s="12">
        <f t="shared" si="4"/>
        <v>4124.8</v>
      </c>
      <c r="K32" s="12">
        <f t="shared" si="4"/>
        <v>4044</v>
      </c>
      <c r="L32" s="12">
        <f t="shared" si="4"/>
        <v>3963.1000000000004</v>
      </c>
      <c r="M32" s="12">
        <f t="shared" si="4"/>
        <v>3882.3</v>
      </c>
      <c r="N32" s="12">
        <f t="shared" si="4"/>
        <v>3801.4</v>
      </c>
    </row>
    <row r="33" spans="1:14" ht="36">
      <c r="A33" s="29"/>
      <c r="B33" s="34"/>
      <c r="C33" s="34"/>
      <c r="D33" s="34"/>
      <c r="E33" s="37"/>
      <c r="F33" s="10" t="s">
        <v>18</v>
      </c>
      <c r="G33" s="12">
        <f t="shared" si="4"/>
        <v>1720.6999999999998</v>
      </c>
      <c r="H33" s="12">
        <f t="shared" si="4"/>
        <v>1688.8999999999999</v>
      </c>
      <c r="I33" s="12">
        <f t="shared" si="4"/>
        <v>1657</v>
      </c>
      <c r="J33" s="12">
        <f t="shared" si="4"/>
        <v>1625.1</v>
      </c>
      <c r="K33" s="12">
        <f t="shared" si="4"/>
        <v>1593.3</v>
      </c>
      <c r="L33" s="12">
        <f t="shared" si="4"/>
        <v>1561.3999999999999</v>
      </c>
      <c r="M33" s="12">
        <f t="shared" si="4"/>
        <v>1529.5</v>
      </c>
      <c r="N33" s="12">
        <f t="shared" si="4"/>
        <v>1497.6999999999998</v>
      </c>
    </row>
    <row r="34" spans="1:14" ht="60">
      <c r="A34" s="29"/>
      <c r="B34" s="34"/>
      <c r="C34" s="34"/>
      <c r="D34" s="34"/>
      <c r="E34" s="37"/>
      <c r="F34" s="10" t="s">
        <v>40</v>
      </c>
      <c r="G34" s="12">
        <f t="shared" ref="G34:N35" si="5">G13+G20+G27</f>
        <v>1139.9000000000001</v>
      </c>
      <c r="H34" s="12">
        <f t="shared" si="5"/>
        <v>1118.8</v>
      </c>
      <c r="I34" s="12">
        <f t="shared" si="5"/>
        <v>1097.7</v>
      </c>
      <c r="J34" s="12">
        <f t="shared" si="5"/>
        <v>1076.5999999999999</v>
      </c>
      <c r="K34" s="12">
        <f t="shared" si="5"/>
        <v>1055.5</v>
      </c>
      <c r="L34" s="12">
        <f t="shared" si="5"/>
        <v>1034.4000000000001</v>
      </c>
      <c r="M34" s="12">
        <f t="shared" si="5"/>
        <v>1013.3</v>
      </c>
      <c r="N34" s="12">
        <f t="shared" si="5"/>
        <v>992.2</v>
      </c>
    </row>
    <row r="35" spans="1:14" ht="48">
      <c r="A35" s="29"/>
      <c r="B35" s="34"/>
      <c r="C35" s="34"/>
      <c r="D35" s="34"/>
      <c r="E35" s="37"/>
      <c r="F35" s="10" t="s">
        <v>30</v>
      </c>
      <c r="G35" s="12">
        <f t="shared" si="5"/>
        <v>851.7</v>
      </c>
      <c r="H35" s="12">
        <f t="shared" si="5"/>
        <v>835.9</v>
      </c>
      <c r="I35" s="12">
        <f t="shared" si="5"/>
        <v>820.09999999999991</v>
      </c>
      <c r="J35" s="12">
        <f t="shared" si="5"/>
        <v>804.4</v>
      </c>
      <c r="K35" s="12">
        <f t="shared" si="5"/>
        <v>788.59999999999991</v>
      </c>
      <c r="L35" s="12">
        <f t="shared" si="5"/>
        <v>772.8</v>
      </c>
      <c r="M35" s="12">
        <f t="shared" si="5"/>
        <v>757.1</v>
      </c>
      <c r="N35" s="12">
        <f t="shared" si="5"/>
        <v>741.3</v>
      </c>
    </row>
    <row r="36" spans="1:14" ht="48">
      <c r="A36" s="30"/>
      <c r="B36" s="35"/>
      <c r="C36" s="35"/>
      <c r="D36" s="35"/>
      <c r="E36" s="38"/>
      <c r="F36" s="10" t="s">
        <v>20</v>
      </c>
      <c r="G36" s="12">
        <f t="shared" ref="G36:N36" si="6">G29+G22+G15</f>
        <v>655.20000000000005</v>
      </c>
      <c r="H36" s="12">
        <f t="shared" si="6"/>
        <v>643</v>
      </c>
      <c r="I36" s="12">
        <f t="shared" si="6"/>
        <v>630.9</v>
      </c>
      <c r="J36" s="12">
        <f t="shared" si="6"/>
        <v>618.70000000000005</v>
      </c>
      <c r="K36" s="12">
        <f t="shared" si="6"/>
        <v>606.6</v>
      </c>
      <c r="L36" s="12">
        <f t="shared" si="6"/>
        <v>594.5</v>
      </c>
      <c r="M36" s="12">
        <f t="shared" si="6"/>
        <v>582.4</v>
      </c>
      <c r="N36" s="12">
        <f t="shared" si="6"/>
        <v>570.20000000000005</v>
      </c>
    </row>
  </sheetData>
  <mergeCells count="27">
    <mergeCell ref="K1:M1"/>
    <mergeCell ref="K2:M2"/>
    <mergeCell ref="B5:N5"/>
    <mergeCell ref="A6:A7"/>
    <mergeCell ref="B6:B7"/>
    <mergeCell ref="C6:C7"/>
    <mergeCell ref="D6:D7"/>
    <mergeCell ref="E6:E7"/>
    <mergeCell ref="F6:F7"/>
    <mergeCell ref="G6:N6"/>
    <mergeCell ref="A9:A22"/>
    <mergeCell ref="B9:B22"/>
    <mergeCell ref="C9:C15"/>
    <mergeCell ref="D9:D22"/>
    <mergeCell ref="E9:E15"/>
    <mergeCell ref="C16:C22"/>
    <mergeCell ref="E16:E22"/>
    <mergeCell ref="A30:A36"/>
    <mergeCell ref="B30:B36"/>
    <mergeCell ref="C30:C36"/>
    <mergeCell ref="D30:D36"/>
    <mergeCell ref="E30:E36"/>
    <mergeCell ref="A23:A29"/>
    <mergeCell ref="B23:B29"/>
    <mergeCell ref="C23:C29"/>
    <mergeCell ref="D23:D29"/>
    <mergeCell ref="E23:E29"/>
  </mergeCells>
  <pageMargins left="0.7" right="0.7" top="0.75" bottom="0.75" header="0.3" footer="0.3"/>
  <pageSetup paperSize="9" scale="5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6"/>
  <sheetViews>
    <sheetView topLeftCell="A25" workbookViewId="0">
      <selection activeCell="F36" sqref="F36"/>
    </sheetView>
  </sheetViews>
  <sheetFormatPr defaultRowHeight="12.75"/>
  <cols>
    <col min="1" max="1" width="5.5703125" style="1" customWidth="1"/>
    <col min="2" max="2" width="11.140625" style="2" customWidth="1"/>
    <col min="3" max="3" width="11.28515625" style="2" customWidth="1"/>
    <col min="4" max="4" width="7.5703125" style="2" customWidth="1"/>
    <col min="5" max="5" width="11.85546875" style="2" customWidth="1"/>
    <col min="6" max="6" width="27.85546875" style="2" customWidth="1"/>
    <col min="7" max="13" width="9.28515625" style="2" bestFit="1" customWidth="1"/>
    <col min="14" max="14" width="10.140625" style="2" bestFit="1" customWidth="1"/>
    <col min="15" max="16384" width="9.140625" style="2"/>
  </cols>
  <sheetData>
    <row r="1" spans="1:19" ht="15">
      <c r="I1" s="43"/>
      <c r="J1" s="44"/>
      <c r="K1" s="44"/>
    </row>
    <row r="2" spans="1:19" ht="15">
      <c r="I2" s="49" t="s">
        <v>29</v>
      </c>
      <c r="J2" s="44"/>
      <c r="K2" s="44"/>
    </row>
    <row r="4" spans="1:19" ht="15">
      <c r="B4" s="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9" ht="15">
      <c r="B5" s="43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9" ht="15">
      <c r="A6" s="47" t="s">
        <v>3</v>
      </c>
      <c r="B6" s="47" t="s">
        <v>4</v>
      </c>
      <c r="C6" s="47" t="s">
        <v>5</v>
      </c>
      <c r="D6" s="47" t="s">
        <v>6</v>
      </c>
      <c r="E6" s="47" t="s">
        <v>7</v>
      </c>
      <c r="F6" s="47" t="s">
        <v>8</v>
      </c>
      <c r="G6" s="48" t="s">
        <v>10</v>
      </c>
      <c r="H6" s="48"/>
      <c r="I6" s="48"/>
      <c r="J6" s="48"/>
      <c r="K6" s="48"/>
      <c r="L6" s="48"/>
      <c r="M6" s="48"/>
      <c r="N6" s="47" t="s">
        <v>9</v>
      </c>
    </row>
    <row r="7" spans="1:19" ht="33.75" customHeight="1">
      <c r="A7" s="47"/>
      <c r="B7" s="47"/>
      <c r="C7" s="47"/>
      <c r="D7" s="47"/>
      <c r="E7" s="47"/>
      <c r="F7" s="47"/>
      <c r="G7" s="4">
        <v>2038</v>
      </c>
      <c r="H7" s="3">
        <v>2039</v>
      </c>
      <c r="I7" s="3">
        <v>2040</v>
      </c>
      <c r="J7" s="3">
        <v>2041</v>
      </c>
      <c r="K7" s="3">
        <v>2042</v>
      </c>
      <c r="L7" s="3">
        <v>2043</v>
      </c>
      <c r="M7" s="3">
        <v>2044</v>
      </c>
      <c r="N7" s="50"/>
    </row>
    <row r="8" spans="1:19" s="6" customFormat="1" ht="1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5">
        <v>10</v>
      </c>
      <c r="K8" s="5">
        <v>11</v>
      </c>
      <c r="L8" s="5">
        <v>12</v>
      </c>
      <c r="M8" s="5">
        <v>13</v>
      </c>
      <c r="N8" s="5">
        <v>14</v>
      </c>
    </row>
    <row r="9" spans="1:19" s="1" customFormat="1" ht="14.25">
      <c r="A9" s="28" t="s">
        <v>11</v>
      </c>
      <c r="B9" s="40" t="s">
        <v>12</v>
      </c>
      <c r="C9" s="40" t="s">
        <v>13</v>
      </c>
      <c r="D9" s="40" t="s">
        <v>14</v>
      </c>
      <c r="E9" s="36" t="s">
        <v>15</v>
      </c>
      <c r="F9" s="7" t="s">
        <v>9</v>
      </c>
      <c r="G9" s="8">
        <f t="shared" ref="G9:M9" si="0">G10+G11</f>
        <v>32351.8</v>
      </c>
      <c r="H9" s="8">
        <f t="shared" si="0"/>
        <v>32351.8</v>
      </c>
      <c r="I9" s="8">
        <f t="shared" si="0"/>
        <v>32351.8</v>
      </c>
      <c r="J9" s="8">
        <f t="shared" si="0"/>
        <v>32351.8</v>
      </c>
      <c r="K9" s="8">
        <f t="shared" si="0"/>
        <v>32351.8</v>
      </c>
      <c r="L9" s="8">
        <f t="shared" si="0"/>
        <v>32351.8</v>
      </c>
      <c r="M9" s="8">
        <f t="shared" si="0"/>
        <v>32351.9</v>
      </c>
      <c r="N9" s="8">
        <v>549980.69999999984</v>
      </c>
    </row>
    <row r="10" spans="1:19" ht="15">
      <c r="A10" s="29"/>
      <c r="B10" s="32"/>
      <c r="C10" s="32"/>
      <c r="D10" s="32"/>
      <c r="E10" s="37"/>
      <c r="F10" s="10" t="s">
        <v>16</v>
      </c>
      <c r="G10" s="12">
        <v>29116.6</v>
      </c>
      <c r="H10" s="12">
        <v>29116.6</v>
      </c>
      <c r="I10" s="12">
        <v>29116.6</v>
      </c>
      <c r="J10" s="12">
        <v>29116.6</v>
      </c>
      <c r="K10" s="12">
        <v>29116.6</v>
      </c>
      <c r="L10" s="12">
        <v>29116.6</v>
      </c>
      <c r="M10" s="12">
        <f>29116.6+0.4</f>
        <v>29117</v>
      </c>
      <c r="N10" s="11">
        <v>494982.59999999986</v>
      </c>
      <c r="O10" s="13"/>
      <c r="P10" s="13"/>
      <c r="Q10" s="13"/>
      <c r="R10" s="13"/>
      <c r="S10" s="13"/>
    </row>
    <row r="11" spans="1:19" ht="36">
      <c r="A11" s="29"/>
      <c r="B11" s="32"/>
      <c r="C11" s="32"/>
      <c r="D11" s="32"/>
      <c r="E11" s="37"/>
      <c r="F11" s="10" t="s">
        <v>17</v>
      </c>
      <c r="G11" s="12">
        <f t="shared" ref="G11:M11" si="1">SUM(G12:G15)</f>
        <v>3235.2000000000003</v>
      </c>
      <c r="H11" s="12">
        <f t="shared" si="1"/>
        <v>3235.2000000000003</v>
      </c>
      <c r="I11" s="12">
        <f t="shared" si="1"/>
        <v>3235.2000000000003</v>
      </c>
      <c r="J11" s="12">
        <f t="shared" si="1"/>
        <v>3235.2000000000003</v>
      </c>
      <c r="K11" s="12">
        <f t="shared" si="1"/>
        <v>3235.2000000000003</v>
      </c>
      <c r="L11" s="12">
        <f t="shared" si="1"/>
        <v>3235.2000000000003</v>
      </c>
      <c r="M11" s="12">
        <f t="shared" si="1"/>
        <v>3234.9</v>
      </c>
      <c r="N11" s="11">
        <v>54998.1</v>
      </c>
    </row>
    <row r="12" spans="1:19" ht="36">
      <c r="A12" s="29"/>
      <c r="B12" s="32"/>
      <c r="C12" s="32"/>
      <c r="D12" s="32"/>
      <c r="E12" s="37"/>
      <c r="F12" s="10" t="s">
        <v>18</v>
      </c>
      <c r="G12" s="12">
        <v>1274.5999999999999</v>
      </c>
      <c r="H12" s="12">
        <v>1274.5999999999999</v>
      </c>
      <c r="I12" s="12">
        <v>1274.5999999999999</v>
      </c>
      <c r="J12" s="12">
        <v>1274.5999999999999</v>
      </c>
      <c r="K12" s="12">
        <v>1274.5999999999999</v>
      </c>
      <c r="L12" s="12">
        <v>1274.5999999999999</v>
      </c>
      <c r="M12" s="12">
        <v>1275.7</v>
      </c>
      <c r="N12" s="11">
        <v>21669.3</v>
      </c>
    </row>
    <row r="13" spans="1:19" ht="60">
      <c r="A13" s="29"/>
      <c r="B13" s="32"/>
      <c r="C13" s="32"/>
      <c r="D13" s="32"/>
      <c r="E13" s="37"/>
      <c r="F13" s="10" t="s">
        <v>40</v>
      </c>
      <c r="G13" s="12">
        <v>844.4</v>
      </c>
      <c r="H13" s="12">
        <v>844.4</v>
      </c>
      <c r="I13" s="12">
        <v>844.4</v>
      </c>
      <c r="J13" s="12">
        <v>844.4</v>
      </c>
      <c r="K13" s="12">
        <v>844.4</v>
      </c>
      <c r="L13" s="12">
        <v>844.4</v>
      </c>
      <c r="M13" s="12">
        <v>844.1</v>
      </c>
      <c r="N13" s="11">
        <v>14354.499999999996</v>
      </c>
    </row>
    <row r="14" spans="1:19" ht="48">
      <c r="A14" s="29"/>
      <c r="B14" s="32"/>
      <c r="C14" s="32"/>
      <c r="D14" s="32"/>
      <c r="E14" s="37"/>
      <c r="F14" s="10" t="s">
        <v>30</v>
      </c>
      <c r="G14" s="12">
        <v>630.9</v>
      </c>
      <c r="H14" s="12">
        <v>630.9</v>
      </c>
      <c r="I14" s="12">
        <v>630.9</v>
      </c>
      <c r="J14" s="12">
        <v>630.9</v>
      </c>
      <c r="K14" s="12">
        <v>630.9</v>
      </c>
      <c r="L14" s="12">
        <v>630.9</v>
      </c>
      <c r="M14" s="12">
        <v>630.20000000000005</v>
      </c>
      <c r="N14" s="11">
        <v>10724.599999999999</v>
      </c>
    </row>
    <row r="15" spans="1:19" ht="48">
      <c r="A15" s="29"/>
      <c r="B15" s="32"/>
      <c r="C15" s="33"/>
      <c r="D15" s="32"/>
      <c r="E15" s="38"/>
      <c r="F15" s="10" t="s">
        <v>20</v>
      </c>
      <c r="G15" s="12">
        <v>485.3</v>
      </c>
      <c r="H15" s="12">
        <v>485.3</v>
      </c>
      <c r="I15" s="12">
        <v>485.3</v>
      </c>
      <c r="J15" s="12">
        <v>485.3</v>
      </c>
      <c r="K15" s="12">
        <v>485.3</v>
      </c>
      <c r="L15" s="12">
        <v>485.3</v>
      </c>
      <c r="M15" s="12">
        <v>484.9</v>
      </c>
      <c r="N15" s="11">
        <v>8249.7000000000025</v>
      </c>
    </row>
    <row r="16" spans="1:19" ht="17.25" customHeight="1">
      <c r="A16" s="29"/>
      <c r="B16" s="32"/>
      <c r="C16" s="40" t="s">
        <v>21</v>
      </c>
      <c r="D16" s="32"/>
      <c r="E16" s="36" t="s">
        <v>15</v>
      </c>
      <c r="F16" s="7" t="s">
        <v>9</v>
      </c>
      <c r="G16" s="8">
        <f t="shared" ref="G16:L16" si="2">G17+G18</f>
        <v>4852.8</v>
      </c>
      <c r="H16" s="8">
        <f t="shared" si="2"/>
        <v>4044.1</v>
      </c>
      <c r="I16" s="8">
        <f t="shared" si="2"/>
        <v>3235.2</v>
      </c>
      <c r="J16" s="8">
        <f t="shared" si="2"/>
        <v>2426.3999999999996</v>
      </c>
      <c r="K16" s="8">
        <f t="shared" si="2"/>
        <v>1617.6</v>
      </c>
      <c r="L16" s="8">
        <f t="shared" si="2"/>
        <v>808.8</v>
      </c>
      <c r="M16" s="12"/>
      <c r="N16" s="8">
        <v>156883.19999999998</v>
      </c>
    </row>
    <row r="17" spans="1:14" ht="15">
      <c r="A17" s="29"/>
      <c r="B17" s="32"/>
      <c r="C17" s="41"/>
      <c r="D17" s="32"/>
      <c r="E17" s="37"/>
      <c r="F17" s="10" t="s">
        <v>22</v>
      </c>
      <c r="G17" s="12">
        <v>4367.5</v>
      </c>
      <c r="H17" s="12">
        <v>3639.6</v>
      </c>
      <c r="I17" s="12">
        <v>2911.7</v>
      </c>
      <c r="J17" s="12">
        <v>2183.6999999999998</v>
      </c>
      <c r="K17" s="12">
        <v>1455.8</v>
      </c>
      <c r="L17" s="12">
        <v>727.9</v>
      </c>
      <c r="M17" s="12"/>
      <c r="N17" s="11">
        <v>141194.9</v>
      </c>
    </row>
    <row r="18" spans="1:14" ht="36">
      <c r="A18" s="29"/>
      <c r="B18" s="32"/>
      <c r="C18" s="41"/>
      <c r="D18" s="32"/>
      <c r="E18" s="37"/>
      <c r="F18" s="10" t="s">
        <v>17</v>
      </c>
      <c r="G18" s="12">
        <f t="shared" ref="G18:L18" si="3">SUM(G19:G22)</f>
        <v>485.3</v>
      </c>
      <c r="H18" s="12">
        <f t="shared" si="3"/>
        <v>404.49999999999994</v>
      </c>
      <c r="I18" s="12">
        <f t="shared" si="3"/>
        <v>323.5</v>
      </c>
      <c r="J18" s="12">
        <f t="shared" si="3"/>
        <v>242.70000000000002</v>
      </c>
      <c r="K18" s="12">
        <f t="shared" si="3"/>
        <v>161.80000000000001</v>
      </c>
      <c r="L18" s="12">
        <f t="shared" si="3"/>
        <v>80.899999999999991</v>
      </c>
      <c r="M18" s="12"/>
      <c r="N18" s="11">
        <v>15688.3</v>
      </c>
    </row>
    <row r="19" spans="1:14" ht="36">
      <c r="A19" s="29"/>
      <c r="B19" s="32"/>
      <c r="C19" s="41"/>
      <c r="D19" s="32"/>
      <c r="E19" s="37"/>
      <c r="F19" s="10" t="s">
        <v>18</v>
      </c>
      <c r="G19" s="12">
        <v>191.2</v>
      </c>
      <c r="H19" s="12">
        <v>159.4</v>
      </c>
      <c r="I19" s="12">
        <v>127.5</v>
      </c>
      <c r="J19" s="12">
        <v>95.6</v>
      </c>
      <c r="K19" s="12">
        <v>63.7</v>
      </c>
      <c r="L19" s="12">
        <v>31.9</v>
      </c>
      <c r="M19" s="12"/>
      <c r="N19" s="11">
        <v>6181.1999999999989</v>
      </c>
    </row>
    <row r="20" spans="1:14" ht="60">
      <c r="A20" s="29"/>
      <c r="B20" s="32"/>
      <c r="C20" s="41"/>
      <c r="D20" s="32"/>
      <c r="E20" s="37"/>
      <c r="F20" s="10" t="s">
        <v>19</v>
      </c>
      <c r="G20" s="12">
        <v>126.7</v>
      </c>
      <c r="H20" s="12">
        <v>105.5</v>
      </c>
      <c r="I20" s="12">
        <v>84.4</v>
      </c>
      <c r="J20" s="12">
        <v>63.4</v>
      </c>
      <c r="K20" s="12">
        <v>42.2</v>
      </c>
      <c r="L20" s="12">
        <v>21.1</v>
      </c>
      <c r="M20" s="12"/>
      <c r="N20" s="11">
        <v>4094.7</v>
      </c>
    </row>
    <row r="21" spans="1:14" ht="48">
      <c r="A21" s="29"/>
      <c r="B21" s="32"/>
      <c r="C21" s="41"/>
      <c r="D21" s="32"/>
      <c r="E21" s="37"/>
      <c r="F21" s="10" t="s">
        <v>30</v>
      </c>
      <c r="G21" s="12">
        <v>94.6</v>
      </c>
      <c r="H21" s="12">
        <v>78.900000000000006</v>
      </c>
      <c r="I21" s="12">
        <v>63.1</v>
      </c>
      <c r="J21" s="12">
        <v>47.3</v>
      </c>
      <c r="K21" s="12">
        <v>31.6</v>
      </c>
      <c r="L21" s="12">
        <v>15.8</v>
      </c>
      <c r="M21" s="12"/>
      <c r="N21" s="11">
        <v>3059.2</v>
      </c>
    </row>
    <row r="22" spans="1:14" ht="48">
      <c r="A22" s="30"/>
      <c r="B22" s="33"/>
      <c r="C22" s="42"/>
      <c r="D22" s="33"/>
      <c r="E22" s="38"/>
      <c r="F22" s="10" t="s">
        <v>20</v>
      </c>
      <c r="G22" s="12">
        <v>72.8</v>
      </c>
      <c r="H22" s="12">
        <v>60.7</v>
      </c>
      <c r="I22" s="12">
        <v>48.5</v>
      </c>
      <c r="J22" s="12">
        <v>36.4</v>
      </c>
      <c r="K22" s="12">
        <v>24.3</v>
      </c>
      <c r="L22" s="12">
        <v>12.1</v>
      </c>
      <c r="M22" s="12"/>
      <c r="N22" s="11">
        <v>2353.2000000000003</v>
      </c>
    </row>
    <row r="23" spans="1:14" ht="20.25" customHeight="1">
      <c r="A23" s="28" t="s">
        <v>23</v>
      </c>
      <c r="B23" s="31" t="s">
        <v>24</v>
      </c>
      <c r="C23" s="31" t="s">
        <v>25</v>
      </c>
      <c r="D23" s="31" t="s">
        <v>26</v>
      </c>
      <c r="E23" s="36" t="s">
        <v>15</v>
      </c>
      <c r="F23" s="7" t="s">
        <v>9</v>
      </c>
      <c r="G23" s="12"/>
      <c r="H23" s="12"/>
      <c r="I23" s="12"/>
      <c r="J23" s="12"/>
      <c r="K23" s="12"/>
      <c r="L23" s="12"/>
      <c r="M23" s="12"/>
      <c r="N23" s="8">
        <v>109996.1</v>
      </c>
    </row>
    <row r="24" spans="1:14" ht="15">
      <c r="A24" s="29"/>
      <c r="B24" s="32"/>
      <c r="C24" s="34"/>
      <c r="D24" s="34"/>
      <c r="E24" s="37"/>
      <c r="F24" s="10" t="s">
        <v>22</v>
      </c>
      <c r="G24" s="12"/>
      <c r="H24" s="12"/>
      <c r="I24" s="12"/>
      <c r="J24" s="12"/>
      <c r="K24" s="12"/>
      <c r="L24" s="12"/>
      <c r="M24" s="12"/>
      <c r="N24" s="11">
        <v>98996.5</v>
      </c>
    </row>
    <row r="25" spans="1:14" ht="36">
      <c r="A25" s="29"/>
      <c r="B25" s="32"/>
      <c r="C25" s="34"/>
      <c r="D25" s="34"/>
      <c r="E25" s="37"/>
      <c r="F25" s="10" t="s">
        <v>17</v>
      </c>
      <c r="G25" s="12"/>
      <c r="H25" s="12"/>
      <c r="I25" s="12"/>
      <c r="J25" s="12"/>
      <c r="K25" s="12"/>
      <c r="L25" s="12"/>
      <c r="M25" s="12"/>
      <c r="N25" s="11">
        <v>10999.6</v>
      </c>
    </row>
    <row r="26" spans="1:14" ht="36">
      <c r="A26" s="29"/>
      <c r="B26" s="32"/>
      <c r="C26" s="34"/>
      <c r="D26" s="34"/>
      <c r="E26" s="37"/>
      <c r="F26" s="10" t="s">
        <v>18</v>
      </c>
      <c r="G26" s="12"/>
      <c r="H26" s="12"/>
      <c r="I26" s="12"/>
      <c r="J26" s="12"/>
      <c r="K26" s="12"/>
      <c r="L26" s="12"/>
      <c r="M26" s="12"/>
      <c r="N26" s="11">
        <v>4333.9000000000005</v>
      </c>
    </row>
    <row r="27" spans="1:14" ht="60">
      <c r="A27" s="29"/>
      <c r="B27" s="32"/>
      <c r="C27" s="34"/>
      <c r="D27" s="34"/>
      <c r="E27" s="37"/>
      <c r="F27" s="10" t="s">
        <v>40</v>
      </c>
      <c r="G27" s="12"/>
      <c r="H27" s="12"/>
      <c r="I27" s="12"/>
      <c r="J27" s="12"/>
      <c r="K27" s="12"/>
      <c r="L27" s="12"/>
      <c r="M27" s="12"/>
      <c r="N27" s="11">
        <v>2870.9</v>
      </c>
    </row>
    <row r="28" spans="1:14" ht="48">
      <c r="A28" s="29"/>
      <c r="B28" s="32"/>
      <c r="C28" s="34"/>
      <c r="D28" s="34"/>
      <c r="E28" s="37"/>
      <c r="F28" s="10" t="s">
        <v>30</v>
      </c>
      <c r="G28" s="12"/>
      <c r="H28" s="12"/>
      <c r="I28" s="12"/>
      <c r="J28" s="12"/>
      <c r="K28" s="12"/>
      <c r="L28" s="12"/>
      <c r="M28" s="12"/>
      <c r="N28" s="11">
        <v>2144.9</v>
      </c>
    </row>
    <row r="29" spans="1:14" ht="48">
      <c r="A29" s="30"/>
      <c r="B29" s="33"/>
      <c r="C29" s="35"/>
      <c r="D29" s="35"/>
      <c r="E29" s="38"/>
      <c r="F29" s="10" t="s">
        <v>20</v>
      </c>
      <c r="G29" s="12"/>
      <c r="H29" s="12"/>
      <c r="I29" s="12"/>
      <c r="J29" s="12"/>
      <c r="K29" s="12"/>
      <c r="L29" s="12"/>
      <c r="M29" s="12"/>
      <c r="N29" s="11">
        <v>1649.8999999999999</v>
      </c>
    </row>
    <row r="30" spans="1:14" ht="14.25">
      <c r="A30" s="39" t="s">
        <v>27</v>
      </c>
      <c r="B30" s="31" t="s">
        <v>28</v>
      </c>
      <c r="C30" s="31"/>
      <c r="D30" s="31" t="s">
        <v>14</v>
      </c>
      <c r="E30" s="36" t="s">
        <v>15</v>
      </c>
      <c r="F30" s="7" t="s">
        <v>9</v>
      </c>
      <c r="G30" s="8">
        <f t="shared" ref="G30:M33" si="4">G23+G16+G9</f>
        <v>37204.6</v>
      </c>
      <c r="H30" s="8">
        <f t="shared" si="4"/>
        <v>36395.9</v>
      </c>
      <c r="I30" s="8">
        <f t="shared" si="4"/>
        <v>35587</v>
      </c>
      <c r="J30" s="8">
        <f t="shared" si="4"/>
        <v>34778.199999999997</v>
      </c>
      <c r="K30" s="8">
        <f t="shared" si="4"/>
        <v>33969.4</v>
      </c>
      <c r="L30" s="8">
        <f t="shared" si="4"/>
        <v>33160.6</v>
      </c>
      <c r="M30" s="8">
        <f t="shared" si="4"/>
        <v>32351.9</v>
      </c>
      <c r="N30" s="8">
        <v>816859.99999999977</v>
      </c>
    </row>
    <row r="31" spans="1:14" ht="15">
      <c r="A31" s="29"/>
      <c r="B31" s="34"/>
      <c r="C31" s="34"/>
      <c r="D31" s="34"/>
      <c r="E31" s="37"/>
      <c r="F31" s="10" t="s">
        <v>22</v>
      </c>
      <c r="G31" s="12">
        <f t="shared" si="4"/>
        <v>33484.1</v>
      </c>
      <c r="H31" s="12">
        <f t="shared" si="4"/>
        <v>32756.199999999997</v>
      </c>
      <c r="I31" s="12">
        <f t="shared" si="4"/>
        <v>32028.3</v>
      </c>
      <c r="J31" s="12">
        <f t="shared" si="4"/>
        <v>31300.3</v>
      </c>
      <c r="K31" s="12">
        <f t="shared" si="4"/>
        <v>30572.399999999998</v>
      </c>
      <c r="L31" s="12">
        <f t="shared" si="4"/>
        <v>29844.5</v>
      </c>
      <c r="M31" s="12">
        <f t="shared" si="4"/>
        <v>29117</v>
      </c>
      <c r="N31" s="11">
        <v>735173.99999999988</v>
      </c>
    </row>
    <row r="32" spans="1:14" ht="36">
      <c r="A32" s="29"/>
      <c r="B32" s="34"/>
      <c r="C32" s="34"/>
      <c r="D32" s="34"/>
      <c r="E32" s="37"/>
      <c r="F32" s="10" t="s">
        <v>17</v>
      </c>
      <c r="G32" s="12">
        <f t="shared" si="4"/>
        <v>3720.5000000000005</v>
      </c>
      <c r="H32" s="12">
        <f t="shared" si="4"/>
        <v>3639.7000000000003</v>
      </c>
      <c r="I32" s="12">
        <f t="shared" si="4"/>
        <v>3558.7000000000003</v>
      </c>
      <c r="J32" s="12">
        <f t="shared" si="4"/>
        <v>3477.9</v>
      </c>
      <c r="K32" s="12">
        <f t="shared" si="4"/>
        <v>3397.0000000000005</v>
      </c>
      <c r="L32" s="12">
        <f t="shared" si="4"/>
        <v>3316.1000000000004</v>
      </c>
      <c r="M32" s="12">
        <f t="shared" si="4"/>
        <v>3234.9</v>
      </c>
      <c r="N32" s="11">
        <v>81686</v>
      </c>
    </row>
    <row r="33" spans="1:14" ht="36">
      <c r="A33" s="29"/>
      <c r="B33" s="34"/>
      <c r="C33" s="34"/>
      <c r="D33" s="34"/>
      <c r="E33" s="37"/>
      <c r="F33" s="10" t="s">
        <v>18</v>
      </c>
      <c r="G33" s="12">
        <f t="shared" si="4"/>
        <v>1465.8</v>
      </c>
      <c r="H33" s="12">
        <f t="shared" si="4"/>
        <v>1434</v>
      </c>
      <c r="I33" s="12">
        <f t="shared" si="4"/>
        <v>1402.1</v>
      </c>
      <c r="J33" s="12">
        <f t="shared" si="4"/>
        <v>1370.1999999999998</v>
      </c>
      <c r="K33" s="12">
        <f t="shared" si="4"/>
        <v>1338.3</v>
      </c>
      <c r="L33" s="12">
        <f t="shared" si="4"/>
        <v>1306.5</v>
      </c>
      <c r="M33" s="12">
        <f t="shared" si="4"/>
        <v>1275.7</v>
      </c>
      <c r="N33" s="11">
        <v>32184.399999999998</v>
      </c>
    </row>
    <row r="34" spans="1:14" ht="60">
      <c r="A34" s="29"/>
      <c r="B34" s="34"/>
      <c r="C34" s="34"/>
      <c r="D34" s="34"/>
      <c r="E34" s="37"/>
      <c r="F34" s="10" t="s">
        <v>40</v>
      </c>
      <c r="G34" s="12">
        <f t="shared" ref="G34:M35" si="5">G13+G20+G27</f>
        <v>971.1</v>
      </c>
      <c r="H34" s="12">
        <f t="shared" si="5"/>
        <v>949.9</v>
      </c>
      <c r="I34" s="12">
        <f t="shared" si="5"/>
        <v>928.8</v>
      </c>
      <c r="J34" s="12">
        <f t="shared" si="5"/>
        <v>907.8</v>
      </c>
      <c r="K34" s="12">
        <f t="shared" si="5"/>
        <v>886.6</v>
      </c>
      <c r="L34" s="12">
        <f t="shared" si="5"/>
        <v>865.5</v>
      </c>
      <c r="M34" s="12">
        <f t="shared" si="5"/>
        <v>844.1</v>
      </c>
      <c r="N34" s="11">
        <v>21320.1</v>
      </c>
    </row>
    <row r="35" spans="1:14" ht="48">
      <c r="A35" s="29"/>
      <c r="B35" s="34"/>
      <c r="C35" s="34"/>
      <c r="D35" s="34"/>
      <c r="E35" s="37"/>
      <c r="F35" s="10" t="s">
        <v>30</v>
      </c>
      <c r="G35" s="12">
        <f t="shared" si="5"/>
        <v>725.5</v>
      </c>
      <c r="H35" s="12">
        <f t="shared" si="5"/>
        <v>709.8</v>
      </c>
      <c r="I35" s="12">
        <f t="shared" si="5"/>
        <v>694</v>
      </c>
      <c r="J35" s="12">
        <f t="shared" si="5"/>
        <v>678.19999999999993</v>
      </c>
      <c r="K35" s="12">
        <f t="shared" si="5"/>
        <v>662.5</v>
      </c>
      <c r="L35" s="12">
        <f t="shared" si="5"/>
        <v>646.69999999999993</v>
      </c>
      <c r="M35" s="12">
        <f t="shared" si="5"/>
        <v>630.20000000000005</v>
      </c>
      <c r="N35" s="11">
        <v>15928.699999999999</v>
      </c>
    </row>
    <row r="36" spans="1:14" ht="48">
      <c r="A36" s="30"/>
      <c r="B36" s="35"/>
      <c r="C36" s="35"/>
      <c r="D36" s="35"/>
      <c r="E36" s="38"/>
      <c r="F36" s="10" t="s">
        <v>20</v>
      </c>
      <c r="G36" s="12">
        <f t="shared" ref="G36:M36" si="6">G29+G22+G15</f>
        <v>558.1</v>
      </c>
      <c r="H36" s="12">
        <f t="shared" si="6"/>
        <v>546</v>
      </c>
      <c r="I36" s="12">
        <f t="shared" si="6"/>
        <v>533.79999999999995</v>
      </c>
      <c r="J36" s="12">
        <f t="shared" si="6"/>
        <v>521.70000000000005</v>
      </c>
      <c r="K36" s="12">
        <f t="shared" si="6"/>
        <v>509.6</v>
      </c>
      <c r="L36" s="12">
        <f t="shared" si="6"/>
        <v>497.40000000000003</v>
      </c>
      <c r="M36" s="12">
        <f t="shared" si="6"/>
        <v>484.9</v>
      </c>
      <c r="N36" s="11">
        <v>12252.800000000003</v>
      </c>
    </row>
  </sheetData>
  <mergeCells count="28">
    <mergeCell ref="I1:K1"/>
    <mergeCell ref="I2:K2"/>
    <mergeCell ref="B5:M5"/>
    <mergeCell ref="A6:A7"/>
    <mergeCell ref="B6:B7"/>
    <mergeCell ref="C6:C7"/>
    <mergeCell ref="D6:D7"/>
    <mergeCell ref="E6:E7"/>
    <mergeCell ref="F6:F7"/>
    <mergeCell ref="G6:M6"/>
    <mergeCell ref="N6:N7"/>
    <mergeCell ref="A9:A22"/>
    <mergeCell ref="B9:B22"/>
    <mergeCell ref="C9:C15"/>
    <mergeCell ref="D9:D22"/>
    <mergeCell ref="E9:E15"/>
    <mergeCell ref="C16:C22"/>
    <mergeCell ref="E16:E22"/>
    <mergeCell ref="A30:A36"/>
    <mergeCell ref="B30:B36"/>
    <mergeCell ref="C30:C36"/>
    <mergeCell ref="D30:D36"/>
    <mergeCell ref="E30:E36"/>
    <mergeCell ref="A23:A29"/>
    <mergeCell ref="B23:B29"/>
    <mergeCell ref="C23:C29"/>
    <mergeCell ref="D23:D29"/>
    <mergeCell ref="E23:E29"/>
  </mergeCells>
  <pageMargins left="0.7" right="0.7" top="0.75" bottom="0.75" header="0.3" footer="0.3"/>
  <pageSetup paperSize="9" scale="58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tabSelected="1" topLeftCell="A22" workbookViewId="0">
      <selection activeCell="O22" sqref="O22"/>
    </sheetView>
  </sheetViews>
  <sheetFormatPr defaultRowHeight="12.75"/>
  <cols>
    <col min="1" max="1" width="20.42578125" style="2" customWidth="1"/>
    <col min="2" max="2" width="14.140625" style="2" customWidth="1"/>
    <col min="3" max="9" width="10.7109375" style="2" customWidth="1"/>
    <col min="10" max="13" width="13.28515625" style="2" customWidth="1"/>
    <col min="14" max="16384" width="9.140625" style="2"/>
  </cols>
  <sheetData>
    <row r="1" spans="1:18" ht="21.75" customHeight="1">
      <c r="K1" s="43" t="s">
        <v>31</v>
      </c>
      <c r="L1" s="49"/>
      <c r="M1" s="49"/>
    </row>
    <row r="2" spans="1:18" ht="21" customHeight="1">
      <c r="K2" s="43" t="s">
        <v>1</v>
      </c>
      <c r="L2" s="49"/>
      <c r="M2" s="49"/>
    </row>
    <row r="4" spans="1:18" ht="15">
      <c r="A4" s="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8" ht="39" customHeight="1">
      <c r="A5" s="55" t="s">
        <v>32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</row>
    <row r="6" spans="1:18" ht="27" customHeight="1">
      <c r="B6" s="15"/>
      <c r="C6" s="15"/>
      <c r="D6" s="15"/>
      <c r="E6" s="15"/>
      <c r="F6" s="15"/>
      <c r="G6" s="15"/>
      <c r="H6" s="15"/>
      <c r="I6" s="15"/>
      <c r="J6" s="15"/>
      <c r="K6" s="15"/>
      <c r="L6" s="20" t="s">
        <v>33</v>
      </c>
      <c r="M6" s="15"/>
    </row>
    <row r="7" spans="1:18" ht="15">
      <c r="A7" s="51" t="s">
        <v>8</v>
      </c>
      <c r="B7" s="47" t="s">
        <v>34</v>
      </c>
      <c r="C7" s="47" t="s">
        <v>35</v>
      </c>
      <c r="D7" s="48"/>
      <c r="E7" s="48"/>
      <c r="F7" s="48"/>
      <c r="G7" s="48"/>
      <c r="H7" s="48"/>
      <c r="I7" s="48"/>
      <c r="J7" s="48"/>
      <c r="K7" s="48"/>
      <c r="L7" s="48"/>
      <c r="M7" s="48"/>
    </row>
    <row r="8" spans="1:18" ht="24" customHeight="1">
      <c r="A8" s="51"/>
      <c r="B8" s="47"/>
      <c r="C8" s="4">
        <v>2023</v>
      </c>
      <c r="D8" s="4">
        <v>2024</v>
      </c>
      <c r="E8" s="4">
        <v>2025</v>
      </c>
      <c r="F8" s="4">
        <v>2026</v>
      </c>
      <c r="G8" s="4">
        <v>2027</v>
      </c>
      <c r="H8" s="4">
        <v>2028</v>
      </c>
      <c r="I8" s="4">
        <v>2029</v>
      </c>
      <c r="J8" s="4">
        <v>2030</v>
      </c>
      <c r="K8" s="4">
        <v>2031</v>
      </c>
      <c r="L8" s="4">
        <v>2032</v>
      </c>
      <c r="M8" s="4">
        <v>2033</v>
      </c>
    </row>
    <row r="9" spans="1:18" s="6" customFormat="1" ht="15">
      <c r="A9" s="3">
        <v>1</v>
      </c>
      <c r="B9" s="5">
        <v>2</v>
      </c>
      <c r="C9" s="5">
        <v>3</v>
      </c>
      <c r="D9" s="5">
        <v>4</v>
      </c>
      <c r="E9" s="5">
        <v>5</v>
      </c>
      <c r="F9" s="5">
        <v>6</v>
      </c>
      <c r="G9" s="5">
        <v>7</v>
      </c>
      <c r="H9" s="5">
        <v>8</v>
      </c>
      <c r="I9" s="5">
        <v>9</v>
      </c>
      <c r="J9" s="5">
        <v>10</v>
      </c>
      <c r="K9" s="5">
        <v>11</v>
      </c>
      <c r="L9" s="5">
        <v>12</v>
      </c>
      <c r="M9" s="5">
        <v>13</v>
      </c>
    </row>
    <row r="10" spans="1:18" s="1" customFormat="1" ht="39.75" customHeight="1">
      <c r="A10" s="4" t="s">
        <v>36</v>
      </c>
      <c r="B10" s="21">
        <v>816860</v>
      </c>
      <c r="C10" s="21">
        <v>9226.7999999999993</v>
      </c>
      <c r="D10" s="21">
        <v>50441.7</v>
      </c>
      <c r="E10" s="21">
        <v>54494.3</v>
      </c>
      <c r="F10" s="21">
        <v>28970.7</v>
      </c>
      <c r="G10" s="21">
        <v>13749.5</v>
      </c>
      <c r="H10" s="21">
        <v>45292.5</v>
      </c>
      <c r="I10" s="21">
        <v>44483.7</v>
      </c>
      <c r="J10" s="21">
        <v>43674.9</v>
      </c>
      <c r="K10" s="21">
        <v>42866.1</v>
      </c>
      <c r="L10" s="21">
        <v>42057.3</v>
      </c>
      <c r="M10" s="21">
        <v>41248.5</v>
      </c>
    </row>
    <row r="11" spans="1:18" ht="19.5" customHeight="1">
      <c r="A11" s="4" t="s">
        <v>37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13"/>
      <c r="O11" s="13"/>
      <c r="P11" s="13"/>
      <c r="Q11" s="13"/>
      <c r="R11" s="13"/>
    </row>
    <row r="12" spans="1:18" ht="25.5" customHeight="1">
      <c r="A12" s="4" t="s">
        <v>16</v>
      </c>
      <c r="B12" s="22">
        <v>735174</v>
      </c>
      <c r="C12" s="22">
        <v>8304.2000000000007</v>
      </c>
      <c r="D12" s="22">
        <v>45397.5</v>
      </c>
      <c r="E12" s="22">
        <v>49045</v>
      </c>
      <c r="F12" s="22">
        <v>26073.599999999999</v>
      </c>
      <c r="G12" s="22">
        <v>12374.6</v>
      </c>
      <c r="H12" s="22">
        <v>40763.199999999997</v>
      </c>
      <c r="I12" s="22">
        <v>40035.300000000003</v>
      </c>
      <c r="J12" s="22">
        <v>39307.4</v>
      </c>
      <c r="K12" s="22">
        <v>38579.5</v>
      </c>
      <c r="L12" s="22">
        <v>37851.599999999999</v>
      </c>
      <c r="M12" s="22">
        <v>37123.699999999997</v>
      </c>
    </row>
    <row r="13" spans="1:18" ht="30.75" customHeight="1">
      <c r="A13" s="4" t="s">
        <v>38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</row>
    <row r="14" spans="1:18" ht="29.25" customHeight="1">
      <c r="A14" s="4" t="s">
        <v>39</v>
      </c>
      <c r="B14" s="22">
        <v>81686</v>
      </c>
      <c r="C14" s="22">
        <v>922.6</v>
      </c>
      <c r="D14" s="22">
        <v>5044.2</v>
      </c>
      <c r="E14" s="22">
        <v>5449.3</v>
      </c>
      <c r="F14" s="22">
        <v>2897.1</v>
      </c>
      <c r="G14" s="22">
        <v>1374.9</v>
      </c>
      <c r="H14" s="22">
        <v>4529.3</v>
      </c>
      <c r="I14" s="22">
        <v>4448.3999999999996</v>
      </c>
      <c r="J14" s="22">
        <v>4367.5</v>
      </c>
      <c r="K14" s="22">
        <v>4286.6000000000004</v>
      </c>
      <c r="L14" s="22">
        <v>4205.7</v>
      </c>
      <c r="M14" s="22">
        <v>4124.8</v>
      </c>
    </row>
    <row r="15" spans="1:18" ht="44.25" customHeight="1">
      <c r="A15" s="23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8" ht="17.25" customHeight="1">
      <c r="A16" s="51" t="s">
        <v>8</v>
      </c>
      <c r="B16" s="52" t="s">
        <v>35</v>
      </c>
      <c r="C16" s="53"/>
      <c r="D16" s="53"/>
      <c r="E16" s="53"/>
      <c r="F16" s="53"/>
      <c r="G16" s="53"/>
      <c r="H16" s="53"/>
      <c r="I16" s="53"/>
      <c r="J16" s="53"/>
      <c r="K16" s="53"/>
      <c r="L16" s="54"/>
      <c r="M16" s="47" t="s">
        <v>34</v>
      </c>
    </row>
    <row r="17" spans="1:13" ht="24.75" customHeight="1">
      <c r="A17" s="51"/>
      <c r="B17" s="4">
        <v>2034</v>
      </c>
      <c r="C17" s="4">
        <v>2035</v>
      </c>
      <c r="D17" s="4">
        <v>2036</v>
      </c>
      <c r="E17" s="4">
        <v>2037</v>
      </c>
      <c r="F17" s="4">
        <v>2038</v>
      </c>
      <c r="G17" s="3">
        <v>2039</v>
      </c>
      <c r="H17" s="3">
        <v>2040</v>
      </c>
      <c r="I17" s="3">
        <v>2041</v>
      </c>
      <c r="J17" s="3">
        <v>2042</v>
      </c>
      <c r="K17" s="3">
        <v>2043</v>
      </c>
      <c r="L17" s="3">
        <v>2044</v>
      </c>
      <c r="M17" s="47"/>
    </row>
    <row r="18" spans="1:13" ht="16.5" customHeight="1">
      <c r="A18" s="3">
        <v>1</v>
      </c>
      <c r="B18" s="5">
        <v>2</v>
      </c>
      <c r="C18" s="5">
        <v>3</v>
      </c>
      <c r="D18" s="5">
        <v>4</v>
      </c>
      <c r="E18" s="5">
        <v>5</v>
      </c>
      <c r="F18" s="5">
        <v>6</v>
      </c>
      <c r="G18" s="5">
        <v>7</v>
      </c>
      <c r="H18" s="5">
        <v>8</v>
      </c>
      <c r="I18" s="5">
        <v>9</v>
      </c>
      <c r="J18" s="5">
        <v>10</v>
      </c>
      <c r="K18" s="5">
        <v>11</v>
      </c>
      <c r="L18" s="5">
        <v>12</v>
      </c>
      <c r="M18" s="5">
        <v>13</v>
      </c>
    </row>
    <row r="19" spans="1:13" ht="30">
      <c r="A19" s="4" t="s">
        <v>36</v>
      </c>
      <c r="B19" s="25">
        <v>40439.800000000003</v>
      </c>
      <c r="C19" s="25">
        <v>39631</v>
      </c>
      <c r="D19" s="25">
        <v>38822.199999999997</v>
      </c>
      <c r="E19" s="25">
        <v>38013.4</v>
      </c>
      <c r="F19" s="25">
        <v>37204.6</v>
      </c>
      <c r="G19" s="25">
        <v>36395.9</v>
      </c>
      <c r="H19" s="25">
        <v>35587</v>
      </c>
      <c r="I19" s="25">
        <v>34778.199999999997</v>
      </c>
      <c r="J19" s="25">
        <v>33969.4</v>
      </c>
      <c r="K19" s="25">
        <v>33160.6</v>
      </c>
      <c r="L19" s="25">
        <v>32351.9</v>
      </c>
      <c r="M19" s="21">
        <v>816860</v>
      </c>
    </row>
    <row r="20" spans="1:13" s="27" customFormat="1" ht="28.5" customHeight="1">
      <c r="A20" s="11" t="s">
        <v>37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2"/>
    </row>
    <row r="21" spans="1:13" ht="27.75" customHeight="1">
      <c r="A21" s="4" t="s">
        <v>16</v>
      </c>
      <c r="B21" s="26">
        <v>36395.800000000003</v>
      </c>
      <c r="C21" s="26">
        <v>35667.9</v>
      </c>
      <c r="D21" s="26">
        <v>34939.9</v>
      </c>
      <c r="E21" s="26">
        <v>34212</v>
      </c>
      <c r="F21" s="26">
        <v>33484.1</v>
      </c>
      <c r="G21" s="26">
        <v>32756.2</v>
      </c>
      <c r="H21" s="26">
        <v>32028.3</v>
      </c>
      <c r="I21" s="26">
        <v>31300.3</v>
      </c>
      <c r="J21" s="26">
        <v>30572.400000000001</v>
      </c>
      <c r="K21" s="26">
        <v>29844.5</v>
      </c>
      <c r="L21" s="26">
        <v>29117</v>
      </c>
      <c r="M21" s="22">
        <v>735174</v>
      </c>
    </row>
    <row r="22" spans="1:13" ht="26.25" customHeight="1">
      <c r="A22" s="4" t="s">
        <v>38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2"/>
    </row>
    <row r="23" spans="1:13" ht="35.25" customHeight="1">
      <c r="A23" s="4" t="s">
        <v>39</v>
      </c>
      <c r="B23" s="26">
        <v>4044</v>
      </c>
      <c r="C23" s="26">
        <v>3963.1</v>
      </c>
      <c r="D23" s="26">
        <v>3882.3</v>
      </c>
      <c r="E23" s="26">
        <v>3801.4</v>
      </c>
      <c r="F23" s="26">
        <v>3720.5</v>
      </c>
      <c r="G23" s="26">
        <v>3639.7</v>
      </c>
      <c r="H23" s="26">
        <v>3558.7</v>
      </c>
      <c r="I23" s="26">
        <v>3477.9</v>
      </c>
      <c r="J23" s="26">
        <v>3397</v>
      </c>
      <c r="K23" s="26">
        <v>3316.1</v>
      </c>
      <c r="L23" s="26">
        <v>3234.9</v>
      </c>
      <c r="M23" s="22">
        <v>81686</v>
      </c>
    </row>
    <row r="24" spans="1:13"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3"/>
    </row>
    <row r="25" spans="1:13"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3"/>
    </row>
  </sheetData>
  <mergeCells count="9">
    <mergeCell ref="A16:A17"/>
    <mergeCell ref="B16:L16"/>
    <mergeCell ref="M16:M17"/>
    <mergeCell ref="K1:M1"/>
    <mergeCell ref="K2:M2"/>
    <mergeCell ref="A5:M5"/>
    <mergeCell ref="A7:A8"/>
    <mergeCell ref="B7:B8"/>
    <mergeCell ref="C7:M7"/>
  </mergeCells>
  <pageMargins left="0.7" right="0.7" top="0.75" bottom="0.75" header="0.3" footer="0.3"/>
  <pageSetup paperSize="9" scale="53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№2а</vt:lpstr>
      <vt:lpstr>№2б</vt:lpstr>
      <vt:lpstr>№2в</vt:lpstr>
      <vt:lpstr>№3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VereshchakOM</cp:lastModifiedBy>
  <cp:lastPrinted>2023-06-19T07:38:02Z</cp:lastPrinted>
  <dcterms:created xsi:type="dcterms:W3CDTF">2015-06-05T18:19:34Z</dcterms:created>
  <dcterms:modified xsi:type="dcterms:W3CDTF">2023-06-26T09:19:45Z</dcterms:modified>
</cp:coreProperties>
</file>